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926" yWindow="1740" windowWidth="15480" windowHeight="10485" tabRatio="601" activeTab="2"/>
  </bookViews>
  <sheets>
    <sheet name="Overview" sheetId="1" r:id="rId1"/>
    <sheet name="Residential" sheetId="2" r:id="rId2"/>
    <sheet name="Covered bonds" sheetId="3" r:id="rId3"/>
    <sheet name="Explanations" sheetId="4" r:id="rId4"/>
  </sheets>
  <definedNames>
    <definedName name="_xlfn.BAHTTEXT" hidden="1">#NAME?</definedName>
    <definedName name="_xlnm.Print_Area" localSheetId="2">'Covered bonds'!$A$3:$H$52</definedName>
    <definedName name="_xlnm.Print_Area" localSheetId="3">'Explanations'!$A$1:$I$120</definedName>
    <definedName name="_xlnm.Print_Area" localSheetId="0">'Overview'!$A$1:$J$167</definedName>
    <definedName name="_xlnm.Print_Area" localSheetId="1">'Residential'!$A$1:$M$204</definedName>
  </definedNames>
  <calcPr fullCalcOnLoad="1"/>
</workbook>
</file>

<file path=xl/sharedStrings.xml><?xml version="1.0" encoding="utf-8"?>
<sst xmlns="http://schemas.openxmlformats.org/spreadsheetml/2006/main" count="521" uniqueCount="368">
  <si>
    <t>Cover pool</t>
  </si>
  <si>
    <t>Name</t>
  </si>
  <si>
    <t>Covered bonds rating</t>
  </si>
  <si>
    <t>Country in which the issuer is based</t>
  </si>
  <si>
    <t>Financial information (link)</t>
  </si>
  <si>
    <t>Public sector exposures</t>
  </si>
  <si>
    <t>Total</t>
  </si>
  <si>
    <t>Covered bonds and cover pool</t>
  </si>
  <si>
    <t>Name of the covered bond issuer</t>
  </si>
  <si>
    <t>Information on the legal framework (link)</t>
  </si>
  <si>
    <t>Contractual</t>
  </si>
  <si>
    <t>Current</t>
  </si>
  <si>
    <t>Nominal</t>
  </si>
  <si>
    <t>Residential assets</t>
  </si>
  <si>
    <t>Commercial assets</t>
  </si>
  <si>
    <t>Outstanding</t>
  </si>
  <si>
    <t>TOTAL</t>
  </si>
  <si>
    <t>LIABILITIES</t>
  </si>
  <si>
    <t>Equity</t>
  </si>
  <si>
    <t>Other non privileged liabilities</t>
  </si>
  <si>
    <t>Covered bonds</t>
  </si>
  <si>
    <t>Other privileged liabilities</t>
  </si>
  <si>
    <t>COVERED BOND ISSUER OVERVIEW</t>
  </si>
  <si>
    <t>Moody's</t>
  </si>
  <si>
    <t>S&amp;P</t>
  </si>
  <si>
    <t>Fitch</t>
  </si>
  <si>
    <t>LTV buckets</t>
  </si>
  <si>
    <t>0 - 40</t>
  </si>
  <si>
    <t>40 - 50</t>
  </si>
  <si>
    <t>50 - 60</t>
  </si>
  <si>
    <t>60 - 70</t>
  </si>
  <si>
    <t>70 - 80</t>
  </si>
  <si>
    <t>80 - 85</t>
  </si>
  <si>
    <t>85 - 90</t>
  </si>
  <si>
    <t>90 - 95</t>
  </si>
  <si>
    <t>95 - 100</t>
  </si>
  <si>
    <t>100 - 105</t>
  </si>
  <si>
    <t>105 - 110</t>
  </si>
  <si>
    <t>110 - 115</t>
  </si>
  <si>
    <t>115+</t>
  </si>
  <si>
    <t>Residential</t>
  </si>
  <si>
    <t>Commercial</t>
  </si>
  <si>
    <t>Category</t>
  </si>
  <si>
    <t>Crédit Logement</t>
  </si>
  <si>
    <t>EU</t>
  </si>
  <si>
    <t>France</t>
  </si>
  <si>
    <t>Public sector</t>
  </si>
  <si>
    <t>WAL</t>
  </si>
  <si>
    <t>0 - 1 Y</t>
  </si>
  <si>
    <t>1 - 2 Y</t>
  </si>
  <si>
    <t>2 - 3 Y</t>
  </si>
  <si>
    <t>4 - 5 Y</t>
  </si>
  <si>
    <t>5 - 10 Y</t>
  </si>
  <si>
    <t>10+ Y</t>
  </si>
  <si>
    <t>Expected maturity structure of cover pool and covered bonds</t>
  </si>
  <si>
    <t>Group consolidated financial information (link)</t>
  </si>
  <si>
    <t>Months</t>
  </si>
  <si>
    <t>&lt; 12</t>
  </si>
  <si>
    <t>12 - 24</t>
  </si>
  <si>
    <t>24 - 36</t>
  </si>
  <si>
    <t>36 - 60</t>
  </si>
  <si>
    <t>&gt; 60</t>
  </si>
  <si>
    <t>Second home</t>
  </si>
  <si>
    <t>Buy-to-let</t>
  </si>
  <si>
    <t>Amortising</t>
  </si>
  <si>
    <t>Bullet</t>
  </si>
  <si>
    <t>Partial bullet</t>
  </si>
  <si>
    <t>Legal ("coverage ratio")</t>
  </si>
  <si>
    <t>Number of loans</t>
  </si>
  <si>
    <t>ISIN</t>
  </si>
  <si>
    <t>% subordination</t>
  </si>
  <si>
    <t>% credit enhancement</t>
  </si>
  <si>
    <t>% reserve fund</t>
  </si>
  <si>
    <t>Rating</t>
  </si>
  <si>
    <t>etc…</t>
  </si>
  <si>
    <t>Internal</t>
  </si>
  <si>
    <t>External</t>
  </si>
  <si>
    <t>Originator(s)</t>
  </si>
  <si>
    <t>Outlook</t>
  </si>
  <si>
    <t>Group</t>
  </si>
  <si>
    <t>Interest rate risk</t>
  </si>
  <si>
    <t>Currency risk</t>
  </si>
  <si>
    <t>Zone</t>
  </si>
  <si>
    <t>Country</t>
  </si>
  <si>
    <t>Interest rate and currency risks</t>
  </si>
  <si>
    <t>COVERED BONDS</t>
  </si>
  <si>
    <t>Outstanding covered bonds</t>
  </si>
  <si>
    <t>Sum</t>
  </si>
  <si>
    <t>Public placement</t>
  </si>
  <si>
    <t>Private placement</t>
  </si>
  <si>
    <t>Denominated in €</t>
  </si>
  <si>
    <t>Denominated in USD</t>
  </si>
  <si>
    <t>Denominated in CHF</t>
  </si>
  <si>
    <t>Denominated in JPY</t>
  </si>
  <si>
    <t>Issuance</t>
  </si>
  <si>
    <t>Fixed coupon</t>
  </si>
  <si>
    <t>Floating coupon</t>
  </si>
  <si>
    <t>Other</t>
  </si>
  <si>
    <t>ECB eligible internal ABS</t>
  </si>
  <si>
    <t>ECB eligible public exposures</t>
  </si>
  <si>
    <t>Substitute assets</t>
  </si>
  <si>
    <t>RESIDENTIAL COVER POOL DATA</t>
  </si>
  <si>
    <t>Total privileged liabilities</t>
  </si>
  <si>
    <t>as of</t>
  </si>
  <si>
    <t>%</t>
  </si>
  <si>
    <t>Unindexed current LTV</t>
  </si>
  <si>
    <t>WA unindexed current LTVs (%)</t>
  </si>
  <si>
    <t>Indexed current LTV</t>
  </si>
  <si>
    <t>WA indexed current LTVs (%)</t>
  </si>
  <si>
    <t>RMBS 1</t>
  </si>
  <si>
    <t>RMBS 2</t>
  </si>
  <si>
    <t>No data</t>
  </si>
  <si>
    <t>Mortgages and guarantees</t>
  </si>
  <si>
    <t>Civil servants</t>
  </si>
  <si>
    <t>Self employed</t>
  </si>
  <si>
    <t>Employees</t>
  </si>
  <si>
    <t>Arrears</t>
  </si>
  <si>
    <t>Rhones Alpes</t>
  </si>
  <si>
    <t>Nord-Pas-de-Calais</t>
  </si>
  <si>
    <t>Aquitaine</t>
  </si>
  <si>
    <t>Languedoc Roussillon</t>
  </si>
  <si>
    <t>Pays de Loire</t>
  </si>
  <si>
    <t>Bretagne</t>
  </si>
  <si>
    <t>Poitou - Charentes</t>
  </si>
  <si>
    <t>Haute Normandie</t>
  </si>
  <si>
    <t>Centre</t>
  </si>
  <si>
    <t>Lorraine</t>
  </si>
  <si>
    <t>Picardie</t>
  </si>
  <si>
    <t>Bourgogne</t>
  </si>
  <si>
    <t>Auvergne</t>
  </si>
  <si>
    <t>Basse Normandie</t>
  </si>
  <si>
    <t>Alsace</t>
  </si>
  <si>
    <t>Franche-Comté</t>
  </si>
  <si>
    <t>Limousin</t>
  </si>
  <si>
    <t>Corse</t>
  </si>
  <si>
    <t>Region</t>
  </si>
  <si>
    <t>Ile-de-France (Paris included)</t>
  </si>
  <si>
    <t>Provence-Alpes-Côte d'Azur</t>
  </si>
  <si>
    <t>Midi Pyrenées</t>
  </si>
  <si>
    <t>DOM - TOM</t>
  </si>
  <si>
    <t>Interest rate type</t>
  </si>
  <si>
    <t>Fixed for life</t>
  </si>
  <si>
    <t>Capped for life</t>
  </si>
  <si>
    <t>1st lien mortgage without state guaranty</t>
  </si>
  <si>
    <t>Total 1st lien mortgages</t>
  </si>
  <si>
    <t>Year of last issuance</t>
  </si>
  <si>
    <t>UCITS compliant (Y / N) ?</t>
  </si>
  <si>
    <t>CRD compliant (Y / N) ?</t>
  </si>
  <si>
    <t>Expected</t>
  </si>
  <si>
    <t>0-1 months</t>
  </si>
  <si>
    <t>1-2 months</t>
  </si>
  <si>
    <t>2-3 months</t>
  </si>
  <si>
    <t>5 largest exposures (%)</t>
  </si>
  <si>
    <t>10 largest exposures (%)</t>
  </si>
  <si>
    <t>Other non-working</t>
  </si>
  <si>
    <t>1.1</t>
  </si>
  <si>
    <t>1.2</t>
  </si>
  <si>
    <t>1.3</t>
  </si>
  <si>
    <t>2.1</t>
  </si>
  <si>
    <t>2.2</t>
  </si>
  <si>
    <t>2.3</t>
  </si>
  <si>
    <t>2.4</t>
  </si>
  <si>
    <t>2.5</t>
  </si>
  <si>
    <t>3.1</t>
  </si>
  <si>
    <t>3.2</t>
  </si>
  <si>
    <t>3.3</t>
  </si>
  <si>
    <t>3.4</t>
  </si>
  <si>
    <t>3.5</t>
  </si>
  <si>
    <t>3.6</t>
  </si>
  <si>
    <t>4.1</t>
  </si>
  <si>
    <t>4.2</t>
  </si>
  <si>
    <t>4.3</t>
  </si>
  <si>
    <t>4.4</t>
  </si>
  <si>
    <t>4.5</t>
  </si>
  <si>
    <t>4.6</t>
  </si>
  <si>
    <t>4.7</t>
  </si>
  <si>
    <t>4.8</t>
  </si>
  <si>
    <t>4.9</t>
  </si>
  <si>
    <t>4.10</t>
  </si>
  <si>
    <t>4.11</t>
  </si>
  <si>
    <t>4.12</t>
  </si>
  <si>
    <t>4.13</t>
  </si>
  <si>
    <t>6.1</t>
  </si>
  <si>
    <t>6.2</t>
  </si>
  <si>
    <t>Expected maturity of covered bonds</t>
  </si>
  <si>
    <t>% of outstanding residential assets</t>
  </si>
  <si>
    <t xml:space="preserve">CB ISSUER </t>
  </si>
  <si>
    <t xml:space="preserve">Reporting date </t>
  </si>
  <si>
    <t>ECB eligible external ABS</t>
  </si>
  <si>
    <t>Overcollateralisation ratios</t>
  </si>
  <si>
    <t>WAL of covered bonds</t>
  </si>
  <si>
    <t>Total liquid assets</t>
  </si>
  <si>
    <t>Contractual maturity structure of cover pool and covered bonds</t>
  </si>
  <si>
    <t>Contractual maturity of cov. bonds</t>
  </si>
  <si>
    <t>% of total
cover pool</t>
  </si>
  <si>
    <t>of which hard bullet</t>
  </si>
  <si>
    <t>of which soft bullet</t>
  </si>
  <si>
    <t>Liabilities of the covered bond issuer</t>
  </si>
  <si>
    <t>ALM OF THE COVERED BOND ISSUER</t>
  </si>
  <si>
    <t>% liquid assets / covered bonds</t>
  </si>
  <si>
    <t>Covered bond issuer</t>
  </si>
  <si>
    <t>within a period of three months following the calculation date. As a consequence, the current</t>
  </si>
  <si>
    <t>The legislation requires that the calculation of the legal coverage ratio be audited semi-annually</t>
  </si>
  <si>
    <t>provided as an additional information.</t>
  </si>
  <si>
    <t>The assumptions underlying the calculation of the expected WAL and expected maturity breakdown</t>
  </si>
  <si>
    <t>Explain for each table which information is included or not included.</t>
  </si>
  <si>
    <t>Explain for each table which information is included or not included (e.g. external RMBS assets excluded)</t>
  </si>
  <si>
    <t>GROUP LEVEL  INFORMATION AND SENIOR UNSECURED RATINGS</t>
  </si>
  <si>
    <t>Group parent company</t>
  </si>
  <si>
    <t>Senior unsecured rating (group parent company)</t>
  </si>
  <si>
    <t>1.4</t>
  </si>
  <si>
    <t>Covered bonds ratings</t>
  </si>
  <si>
    <t>of which eligible</t>
  </si>
  <si>
    <t>ratio is provisionnal / unaudited when the report is published. The last audited ratio is</t>
  </si>
  <si>
    <t>Total equity and non privileged liabilities</t>
  </si>
  <si>
    <t>WAL of cover pool</t>
  </si>
  <si>
    <t>Expected maturity of cover pool</t>
  </si>
  <si>
    <t>Contractual maturity of cover pool</t>
  </si>
  <si>
    <t>Liquid assets</t>
  </si>
  <si>
    <t>Liquidity support</t>
  </si>
  <si>
    <t>Provide details on the nature of liquidity support.</t>
  </si>
  <si>
    <t>AAA to AA-</t>
  </si>
  <si>
    <t>A+ to A-</t>
  </si>
  <si>
    <t>Below A-</t>
  </si>
  <si>
    <t>Champagne-Ardennes</t>
  </si>
  <si>
    <t>Unindexed LTV is calculated on the basis of the current outstanding amount of the loans and the initial</t>
  </si>
  <si>
    <t>valuation / price of the residential assets.</t>
  </si>
  <si>
    <t>methodology shall be provided.</t>
  </si>
  <si>
    <t>1st lien mortgage with state guaranty</t>
  </si>
  <si>
    <t>Owner occupied</t>
  </si>
  <si>
    <t>Average outstanding balance (€)</t>
  </si>
  <si>
    <t>Residential MBS</t>
  </si>
  <si>
    <t>Guaranteed loans or mortgage promissory notes :</t>
  </si>
  <si>
    <t xml:space="preserve">If the eligible assets are transfered into the cover pool using guaranteed loans (i.e. collateral directive </t>
  </si>
  <si>
    <t>collateral of the notes or loans should be indicated instead of the amount of the guaranteed loans.</t>
  </si>
  <si>
    <t>If eligible asset backed securities are included in the cover pool, the explanations to the reporting</t>
  </si>
  <si>
    <t>Asset backed securities :</t>
  </si>
  <si>
    <t>outstanding</t>
  </si>
  <si>
    <t>framework) or mortgage promissory notes, the outstanding amount of the eligible assets pledged as</t>
  </si>
  <si>
    <t>should specify whether the information is provided using a look through approach (i.e. underlying assets)</t>
  </si>
  <si>
    <t>or if the outstanding amount of ABS securities held is indicated.</t>
  </si>
  <si>
    <t>ALM</t>
  </si>
  <si>
    <t>Contractual maturities :</t>
  </si>
  <si>
    <t>maturity of the ABS (i.e. contractual maturity is not calculated according to the legal final maturity</t>
  </si>
  <si>
    <t>of the securities).</t>
  </si>
  <si>
    <t>Contractual maturities are calculated assuming a zero prepayment scenario on the cover pool assets.</t>
  </si>
  <si>
    <t>For pass through ABS, this assumption is applied to the underlying assets to determine the contractual</t>
  </si>
  <si>
    <t>Expected maturities :</t>
  </si>
  <si>
    <t>For substitute assets, it should be explained if these assumptions include asset sales or repo.</t>
  </si>
  <si>
    <t>Some information should be provided to explain the prepayment assumptions on assets and liabilities.</t>
  </si>
  <si>
    <t>Details of the information provided shall be given in the case of split ratings.</t>
  </si>
  <si>
    <t>Geographical distribution / regional breakdown</t>
  </si>
  <si>
    <t>4.2, 4.3</t>
  </si>
  <si>
    <t>The geographical breakdown of assets shall take into account the location of the pledged property for</t>
  </si>
  <si>
    <t xml:space="preserve">residential mortgages and the location of the property which is refinanced by the loan in the case of </t>
  </si>
  <si>
    <t xml:space="preserve">Indexed LTV is calculated on the basis of the current outstanding amount of the loans to the appraised </t>
  </si>
  <si>
    <t>values or prices of the residential assets using an indexation methodology. Details of the indexation</t>
  </si>
  <si>
    <t>Residential cover pool data</t>
  </si>
  <si>
    <t>Public sector cover pool data</t>
  </si>
  <si>
    <t>Group level information, senior unsecured ratings and covered bond issuer overview</t>
  </si>
  <si>
    <t>Covered bond issuer ratings</t>
  </si>
  <si>
    <t>The rating agencies' methodologies ususally take the senior unsecured rating of a covered bond issuer's</t>
  </si>
  <si>
    <t>"Of which assets eligible to CB refinancing" :</t>
  </si>
  <si>
    <t>The eligible amounts only take into account assets which fulfill the legal eligibility criteria to the cover pool.</t>
  </si>
  <si>
    <t>internal ABS shall be disclosed using a look through approach in each table.</t>
  </si>
  <si>
    <t>The assets backing guaranteed loans (collateral directive framework), mortgage promissory notes and</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</si>
  <si>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</si>
  <si>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</si>
  <si>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</si>
  <si>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</si>
  <si>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</si>
  <si>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The outstanding amount of eligible assets including replacement assets shall be filled in.</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</si>
  <si>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</si>
  <si>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</si>
  <si>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</si>
  <si>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</si>
  <si>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</si>
  <si>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shall be disclosed for each element of the cover pool including substitute assets.</t>
  </si>
  <si>
    <t>CMS 5Y with an interest rate reset every five years)</t>
  </si>
  <si>
    <t>fixed rate switching to floating).</t>
  </si>
  <si>
    <t>Ratings of the parent company of the group in which the CB issuer is consolidated.</t>
  </si>
  <si>
    <t>If no "CB issuer rating" has been granted to the CB issuer, "NA" should be indicated.</t>
  </si>
  <si>
    <t>Each issuer shall explain calculation methodology for each OC ratio :</t>
  </si>
  <si>
    <t>- accrued interest included or excluded ?</t>
  </si>
  <si>
    <t>- formulas</t>
  </si>
  <si>
    <t>- all amounts shall be indicated after taking into account the cover pool's interest rate or currency swaps.</t>
  </si>
  <si>
    <t>Rating agencies : Minimum OC</t>
  </si>
  <si>
    <t>nominal</t>
  </si>
  <si>
    <t>ECB eligible</t>
  </si>
  <si>
    <t>Arrears and defaulted loans outstanding (excluding external MBS)</t>
  </si>
  <si>
    <t>Arrears and defaulted loans outstanding (including external MBS)</t>
  </si>
  <si>
    <t>Unindexed current LTV (excluding external MBS)</t>
  </si>
  <si>
    <t>Indexed current LTV (excluding external MBS)</t>
  </si>
  <si>
    <t>Mortgages and guarantees (excluding external MBS)</t>
  </si>
  <si>
    <t>Loan purpose (excluding external MBS)</t>
  </si>
  <si>
    <t>Principal amortisation (excluding external MBS)</t>
  </si>
  <si>
    <t>Interest rate type (excluding external MBS)</t>
  </si>
  <si>
    <t>Borrowers (excluding external MBS)</t>
  </si>
  <si>
    <t>Granularity and large exposures (excluding external MBS)</t>
  </si>
  <si>
    <t>% liquidity support / covered bonds</t>
  </si>
  <si>
    <t>RMBS 3</t>
  </si>
  <si>
    <t>Main country (assets)</t>
  </si>
  <si>
    <t>The nominal value of liquid assets shall be reported.</t>
  </si>
  <si>
    <t xml:space="preserve">Issuers shall disclose the highest minimum OC requirement. </t>
  </si>
  <si>
    <t xml:space="preserve"> tier 1 ratio (%) (group parent company)</t>
  </si>
  <si>
    <t>Rating Watch</t>
  </si>
  <si>
    <t>Rating watch</t>
  </si>
  <si>
    <t>Covered bond issuer rating (senior unsecured)</t>
  </si>
  <si>
    <t/>
  </si>
  <si>
    <t>to central bank repo-operations</t>
  </si>
  <si>
    <t>minimum (%)</t>
  </si>
  <si>
    <t>current (%)</t>
  </si>
  <si>
    <t>other</t>
  </si>
  <si>
    <t>Contractual (ACT)</t>
  </si>
  <si>
    <t>Subordinated debt</t>
  </si>
  <si>
    <t>WAL (weighted average life) of cover pool and covered bonds</t>
  </si>
  <si>
    <t>explanations (CPR rate used etc)</t>
  </si>
  <si>
    <t>0 - 1 Y (years)</t>
  </si>
  <si>
    <t>strategy, limits, counterparties etc (if applicable)</t>
  </si>
  <si>
    <t>comments</t>
  </si>
  <si>
    <t>Substitution assets</t>
  </si>
  <si>
    <t>3-6 months</t>
  </si>
  <si>
    <t>6+ (Defaulted)</t>
  </si>
  <si>
    <t>guaranteed loans.  List can be extended by individual issuers where applicable</t>
  </si>
  <si>
    <t>Regional breakdown of assets (excluding external MBS)</t>
  </si>
  <si>
    <t>other (if applicable)</t>
  </si>
  <si>
    <t>total guarantees</t>
  </si>
  <si>
    <t>guaranteed</t>
  </si>
  <si>
    <t>Seasoning (excluding external MBS)</t>
  </si>
  <si>
    <t>Floating (1y or less)</t>
  </si>
  <si>
    <t>Mixed (1y+)</t>
  </si>
  <si>
    <t>Retired / Pensioner</t>
  </si>
  <si>
    <t>External RMBS DETAILS</t>
  </si>
  <si>
    <t>Outstanding balance</t>
  </si>
  <si>
    <t>Internal RMBS DETAILS</t>
  </si>
  <si>
    <t>Denominated in GBP</t>
  </si>
  <si>
    <t xml:space="preserve">Provide a breakdown by guarantee regime in the case of state guarantees </t>
  </si>
  <si>
    <t>FRENCH NATIONAL COVERED BOND LABEL REPORTING TEMPLATE</t>
  </si>
  <si>
    <t>link to ECBC website (www.hypo.org) with french SCF/SFH law (english translation) to be added</t>
  </si>
  <si>
    <t>percentages (%) with 2 decimals</t>
  </si>
  <si>
    <t xml:space="preserve"> unless detailed otherwise</t>
  </si>
  <si>
    <t>all amounts in EUR millions (without decimals)</t>
  </si>
  <si>
    <t>time periods in months (with 1 decimal)</t>
  </si>
  <si>
    <t>(dd/mm/yyyy)</t>
  </si>
  <si>
    <t>3 - 4 Y</t>
  </si>
  <si>
    <t>Caisse de Refinancement de l'Habitat</t>
  </si>
  <si>
    <t>CRH_English_presentation</t>
  </si>
  <si>
    <t>Y</t>
  </si>
  <si>
    <t>AAA</t>
  </si>
  <si>
    <t>Stable</t>
  </si>
  <si>
    <t>Aaa</t>
  </si>
  <si>
    <t>Casden</t>
  </si>
  <si>
    <t>CNP Caution</t>
  </si>
  <si>
    <t>Generali</t>
  </si>
  <si>
    <t>Autres</t>
  </si>
  <si>
    <t>non communiqué</t>
  </si>
  <si>
    <t>YTD</t>
  </si>
  <si>
    <t>Saccef</t>
  </si>
  <si>
    <t>SCI</t>
  </si>
  <si>
    <t>nd</t>
  </si>
  <si>
    <t>http://www.crh-bonds.com/DocRef/Registration_Documents.html</t>
  </si>
  <si>
    <t>CRH’s income corresponds to a balance between proceeds from the investment of stockholders’ equity on the money market on one side and general and administrative expenses and interest on subordinated loans</t>
  </si>
  <si>
    <t xml:space="preserve">extended by stockholders on the other. A decrease in money market rates leads directly to a decrease in income and vice versa. However, the current conditions under which CRH operates do not expose it to interest rate risk on its refinancing activities. </t>
  </si>
  <si>
    <t>Note:</t>
  </si>
  <si>
    <t>CRH generally has no activity in foreign currencies. However, since 2010, it has issued borrowings in Swiss francs (CHF) as well as in euros. This type of transaction does not expose CRH to any foreign exchange risk since it borrows in CHF,</t>
  </si>
  <si>
    <t xml:space="preserve">lends in CHF and receives, in the cover pool of loans it grants, loans in CHF. </t>
  </si>
  <si>
    <r>
      <t>"Floating"</t>
    </r>
    <r>
      <rPr>
        <sz val="10"/>
        <rFont val="Arial"/>
        <family val="2"/>
      </rPr>
      <t xml:space="preserve"> includes loans with with interest rate reset periods exceeding one year (e.g. loan indexed on </t>
    </r>
  </si>
  <si>
    <r>
      <t>"Mixed"</t>
    </r>
    <r>
      <rPr>
        <sz val="10"/>
        <rFont val="Arial"/>
        <family val="2"/>
      </rPr>
      <t xml:space="preserve"> shall be used for loans with a combination of fixed, capped or floating periods (e.g. 10 years initial </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</si>
</sst>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_ ;\-#,##0\ "/>
    <numFmt numFmtId="174" formatCode="0.0"/>
    <numFmt numFmtId="175" formatCode="[$-40C]dddd\ d\ mmmm\ yyyy"/>
    <numFmt numFmtId="176" formatCode="[$-40C]d\ mmmm\ yyyy;@"/>
    <numFmt numFmtId="177" formatCode="dd/mm/yy;@"/>
  </numFmts>
  <fonts count="44">
    <font>
      <sz val="10"/>
      <name val="Arial"/>
      <family val="0"/>
    </font>
    <font>
      <sz val="11"/>
      <color indexed="8"/>
      <name val="Calibri"/>
      <family val="2"/>
    </font>
    <font>
      <sz val="8"/>
      <name val="Arial"/>
      <family val="2"/>
    </font>
    <font>
      <b/>
      <sz val="10"/>
      <name val="Arial"/>
      <family val="2"/>
    </font>
    <font>
      <b/>
      <i/>
      <sz val="10"/>
      <name val="Arial"/>
      <family val="2"/>
    </font>
    <font>
      <b/>
      <u val="single"/>
      <sz val="10"/>
      <name val="Arial"/>
      <family val="2"/>
    </font>
    <font>
      <u val="single"/>
      <sz val="10"/>
      <color indexed="12"/>
      <name val="Arial"/>
      <family val="2"/>
    </font>
    <font>
      <i/>
      <sz val="10"/>
      <name val="Arial"/>
      <family val="2"/>
    </font>
    <font>
      <sz val="9"/>
      <name val="Arial"/>
      <family val="2"/>
    </font>
    <font>
      <u val="single"/>
      <sz val="10"/>
      <name val="Arial"/>
      <family val="2"/>
    </font>
    <font>
      <u val="single"/>
      <sz val="10"/>
      <color indexed="36"/>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9"/>
      <name val="Arial"/>
      <family val="2"/>
    </font>
    <font>
      <sz val="10"/>
      <color indexed="9"/>
      <name val="Arial"/>
      <family val="2"/>
    </font>
    <font>
      <b/>
      <u val="single"/>
      <sz val="10"/>
      <color indexed="9"/>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0"/>
      <name val="Calibri"/>
      <family val="2"/>
    </font>
    <font>
      <b/>
      <sz val="10"/>
      <color theme="0"/>
      <name val="Arial"/>
      <family val="2"/>
    </font>
    <font>
      <sz val="10"/>
      <color theme="0"/>
      <name val="Arial"/>
      <family val="2"/>
    </font>
    <font>
      <b/>
      <u val="single"/>
      <sz val="10"/>
      <color theme="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right style="medium"/>
      <top/>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right style="thin"/>
      <top style="medium"/>
      <bottom/>
    </border>
    <border>
      <left style="medium"/>
      <right/>
      <top/>
      <bottom/>
    </border>
    <border>
      <left style="thin"/>
      <right style="thin"/>
      <top style="thin"/>
      <bottom style="thin"/>
    </border>
    <border>
      <left style="thin"/>
      <right style="thin"/>
      <top/>
      <bottom/>
    </border>
    <border>
      <left/>
      <right style="thin"/>
      <top/>
      <bottom style="medium"/>
    </border>
    <border>
      <left style="medium"/>
      <right/>
      <top style="thin"/>
      <bottom style="medium"/>
    </border>
    <border>
      <left/>
      <right/>
      <top style="thin"/>
      <bottom style="medium"/>
    </border>
    <border>
      <left style="medium"/>
      <right/>
      <top style="medium"/>
      <bottom style="thin"/>
    </border>
    <border>
      <left/>
      <right/>
      <top style="medium"/>
      <bottom style="thin"/>
    </border>
    <border>
      <left style="medium"/>
      <right style="thin"/>
      <top style="medium"/>
      <bottom style="medium"/>
    </border>
    <border>
      <left/>
      <right style="medium"/>
      <top style="medium"/>
      <bottom style="medium"/>
    </border>
    <border>
      <left/>
      <right style="thin"/>
      <top/>
      <bottom/>
    </border>
    <border>
      <left/>
      <right style="thin"/>
      <top style="thin"/>
      <bottom style="thin"/>
    </border>
    <border>
      <left style="medium"/>
      <right style="thin"/>
      <top style="medium"/>
      <bottom/>
    </border>
    <border>
      <left style="thin"/>
      <right style="thin"/>
      <top style="medium"/>
      <bottom/>
    </border>
    <border>
      <left style="thin"/>
      <right style="thin"/>
      <top/>
      <bottom style="medium"/>
    </border>
    <border>
      <left style="medium"/>
      <right/>
      <top style="medium"/>
      <bottom style="medium"/>
    </border>
    <border>
      <left style="thin"/>
      <right style="thin"/>
      <top style="medium"/>
      <bottom style="medium"/>
    </border>
    <border>
      <left/>
      <right/>
      <top style="medium"/>
      <bottom style="medium"/>
    </border>
    <border>
      <left style="medium"/>
      <right style="thin"/>
      <top/>
      <bottom style="medium"/>
    </border>
    <border>
      <left style="thin"/>
      <right style="thin"/>
      <top style="thin"/>
      <bottom style="medium"/>
    </border>
    <border>
      <left/>
      <right style="medium"/>
      <top style="medium"/>
      <bottom/>
    </border>
    <border>
      <left style="medium"/>
      <right style="medium"/>
      <top style="medium"/>
      <bottom style="medium"/>
    </border>
    <border>
      <left style="medium"/>
      <right/>
      <top style="thin"/>
      <bottom/>
    </border>
    <border>
      <left/>
      <right style="thin"/>
      <top style="thin"/>
      <bottom/>
    </border>
    <border>
      <left style="thin"/>
      <right style="medium"/>
      <top style="medium"/>
      <bottom style="medium"/>
    </border>
    <border>
      <left style="medium"/>
      <right style="thin"/>
      <top/>
      <bottom/>
    </border>
    <border>
      <left style="medium"/>
      <right style="thin"/>
      <top style="thin"/>
      <bottom style="thin"/>
    </border>
    <border>
      <left/>
      <right style="thin"/>
      <top style="medium"/>
      <bottom style="medium"/>
    </border>
    <border>
      <left/>
      <right style="thin"/>
      <top/>
      <bottom style="thin"/>
    </border>
    <border>
      <left/>
      <right style="medium"/>
      <top style="medium"/>
      <bottom style="thin"/>
    </border>
    <border>
      <left/>
      <right style="medium"/>
      <top/>
      <bottom/>
    </border>
    <border>
      <left style="medium"/>
      <right style="thin"/>
      <top style="thin"/>
      <bottom style="medium"/>
    </border>
    <border>
      <left/>
      <right style="thin"/>
      <top style="medium"/>
      <bottom style="thin"/>
    </border>
    <border>
      <left/>
      <right style="thin"/>
      <top style="thin"/>
      <bottom style="medium"/>
    </border>
    <border>
      <left style="thin"/>
      <right/>
      <top style="thin"/>
      <bottom style="thin"/>
    </border>
    <border>
      <left style="medium"/>
      <right style="thin"/>
      <top style="thin"/>
      <bottom/>
    </border>
    <border>
      <left style="medium"/>
      <right style="medium"/>
      <top style="medium"/>
      <bottom/>
    </border>
    <border>
      <left/>
      <right style="medium"/>
      <top style="thin"/>
      <bottom style="medium"/>
    </border>
    <border>
      <left style="thin"/>
      <right/>
      <top style="medium"/>
      <bottom style="thin"/>
    </border>
    <border>
      <left style="thin"/>
      <right/>
      <top/>
      <bottom style="medium"/>
    </border>
    <border>
      <left/>
      <right style="medium"/>
      <top style="thin"/>
      <bottom style="thin"/>
    </border>
    <border>
      <left style="medium"/>
      <right style="medium"/>
      <top/>
      <bottom style="medium"/>
    </border>
    <border>
      <left style="thin"/>
      <right/>
      <top style="medium"/>
      <bottom style="medium"/>
    </border>
    <border>
      <left style="thin"/>
      <right style="medium"/>
      <top/>
      <bottom/>
    </border>
    <border>
      <left style="thin"/>
      <right/>
      <top style="medium"/>
      <bottom/>
    </border>
    <border>
      <left style="thin"/>
      <right/>
      <top style="thin"/>
      <bottom style="medium"/>
    </border>
    <border>
      <left style="thin"/>
      <right/>
      <top/>
      <bottom/>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right style="medium"/>
      <top/>
      <bottom style="thin"/>
    </border>
    <border>
      <left style="thin"/>
      <right style="medium"/>
      <top style="medium"/>
      <bottom/>
    </border>
    <border>
      <left style="thin"/>
      <right style="medium"/>
      <top/>
      <bottom style="medium"/>
    </border>
    <border>
      <left style="thin"/>
      <right style="thin"/>
      <top style="thin"/>
      <bottom/>
    </border>
    <border>
      <left style="medium"/>
      <right/>
      <top/>
      <bottom style="thin"/>
    </border>
    <border>
      <left/>
      <right/>
      <top/>
      <bottom style="thin"/>
    </border>
    <border>
      <left/>
      <right/>
      <top style="thin"/>
      <bottom/>
    </border>
    <border>
      <left/>
      <right style="medium"/>
      <top style="thin"/>
      <bottom/>
    </border>
    <border>
      <left style="medium"/>
      <right style="thin"/>
      <top style="medium"/>
      <bottom style="thin"/>
    </border>
    <border>
      <left style="medium"/>
      <right style="thin"/>
      <top>
        <color indexed="63"/>
      </top>
      <bottom style="thin"/>
    </border>
    <border>
      <left style="thin"/>
      <right/>
      <top style="thin"/>
      <bottom/>
    </border>
    <border>
      <left style="thin"/>
      <right style="medium"/>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0" borderId="0" applyNumberFormat="0" applyFill="0" applyBorder="0" applyAlignment="0" applyProtection="0"/>
    <xf numFmtId="0" fontId="32" fillId="23" borderId="1" applyNumberFormat="0" applyAlignment="0" applyProtection="0"/>
    <xf numFmtId="0" fontId="33" fillId="0" borderId="2" applyNumberFormat="0" applyFill="0" applyAlignment="0" applyProtection="0"/>
    <xf numFmtId="0" fontId="0" fillId="24" borderId="3" applyNumberFormat="0" applyFont="0" applyAlignment="0" applyProtection="0"/>
    <xf numFmtId="0" fontId="34" fillId="25" borderId="1" applyNumberFormat="0" applyAlignment="0" applyProtection="0"/>
    <xf numFmtId="0" fontId="35" fillId="26" borderId="0" applyNumberFormat="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27" borderId="0" applyNumberFormat="0" applyBorder="0" applyAlignment="0" applyProtection="0"/>
    <xf numFmtId="0" fontId="1" fillId="0" borderId="0">
      <alignment/>
      <protection/>
    </xf>
    <xf numFmtId="9" fontId="0" fillId="0" borderId="0" applyFont="0" applyFill="0" applyBorder="0" applyAlignment="0" applyProtection="0"/>
    <xf numFmtId="0" fontId="37" fillId="28" borderId="0" applyNumberFormat="0" applyBorder="0" applyAlignment="0" applyProtection="0"/>
    <xf numFmtId="0" fontId="38" fillId="23" borderId="4" applyNumberFormat="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40" fillId="29" borderId="9" applyNumberFormat="0" applyAlignment="0" applyProtection="0"/>
  </cellStyleXfs>
  <cellXfs count="356">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0" borderId="0" xfId="0" applyFont="1" applyAlignment="1">
      <alignment/>
    </xf>
    <xf numFmtId="0" fontId="5" fillId="0" borderId="0" xfId="0" applyFont="1" applyAlignment="1">
      <alignment/>
    </xf>
    <xf numFmtId="0" fontId="3" fillId="0" borderId="0" xfId="0" applyFont="1" applyFill="1" applyBorder="1" applyAlignment="1">
      <alignment horizontal="left"/>
    </xf>
    <xf numFmtId="0" fontId="5" fillId="0" borderId="0" xfId="0" applyFont="1" applyFill="1" applyBorder="1" applyAlignment="1">
      <alignment horizontal="left"/>
    </xf>
    <xf numFmtId="0" fontId="5" fillId="0" borderId="0" xfId="0" applyFont="1" applyBorder="1" applyAlignment="1">
      <alignment/>
    </xf>
    <xf numFmtId="0" fontId="5" fillId="0" borderId="0" xfId="0" applyFont="1" applyFill="1" applyBorder="1" applyAlignment="1">
      <alignment/>
    </xf>
    <xf numFmtId="0" fontId="0" fillId="0" borderId="0" xfId="0" applyFont="1" applyBorder="1" applyAlignment="1">
      <alignment horizontal="center" wrapText="1"/>
    </xf>
    <xf numFmtId="0" fontId="5" fillId="0" borderId="0" xfId="0" applyFont="1" applyFill="1" applyAlignment="1">
      <alignment/>
    </xf>
    <xf numFmtId="0" fontId="4"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0" fillId="0" borderId="10" xfId="0" applyFont="1" applyFill="1" applyBorder="1" applyAlignment="1">
      <alignment/>
    </xf>
    <xf numFmtId="0" fontId="7" fillId="0" borderId="0" xfId="0" applyFont="1" applyAlignment="1">
      <alignment horizontal="center"/>
    </xf>
    <xf numFmtId="0" fontId="0" fillId="23" borderId="11" xfId="0" applyFont="1" applyFill="1" applyBorder="1" applyAlignment="1">
      <alignment/>
    </xf>
    <xf numFmtId="0" fontId="0" fillId="23" borderId="12" xfId="0" applyFont="1" applyFill="1" applyBorder="1" applyAlignment="1">
      <alignment/>
    </xf>
    <xf numFmtId="0" fontId="0" fillId="23" borderId="13" xfId="0" applyFont="1" applyFill="1" applyBorder="1" applyAlignment="1">
      <alignment/>
    </xf>
    <xf numFmtId="0" fontId="0" fillId="23" borderId="14" xfId="0" applyFont="1" applyFill="1" applyBorder="1" applyAlignment="1">
      <alignment/>
    </xf>
    <xf numFmtId="0" fontId="0" fillId="23" borderId="15" xfId="0" applyFont="1" applyFill="1" applyBorder="1" applyAlignment="1">
      <alignment/>
    </xf>
    <xf numFmtId="0" fontId="0" fillId="23" borderId="16" xfId="0" applyFont="1" applyFill="1" applyBorder="1" applyAlignment="1">
      <alignment/>
    </xf>
    <xf numFmtId="0" fontId="0" fillId="23" borderId="17" xfId="0" applyFont="1" applyFill="1" applyBorder="1" applyAlignment="1">
      <alignment/>
    </xf>
    <xf numFmtId="0" fontId="0" fillId="23" borderId="18" xfId="0" applyFont="1" applyFill="1" applyBorder="1" applyAlignment="1">
      <alignment/>
    </xf>
    <xf numFmtId="0" fontId="0" fillId="23" borderId="0" xfId="0" applyFont="1" applyFill="1" applyBorder="1" applyAlignment="1">
      <alignment/>
    </xf>
    <xf numFmtId="0" fontId="0" fillId="23" borderId="19" xfId="0" applyFont="1" applyFill="1" applyBorder="1" applyAlignment="1">
      <alignment/>
    </xf>
    <xf numFmtId="0" fontId="0" fillId="23" borderId="20" xfId="0" applyFont="1" applyFill="1" applyBorder="1" applyAlignment="1">
      <alignment/>
    </xf>
    <xf numFmtId="0" fontId="0" fillId="23" borderId="12" xfId="0" applyFont="1" applyFill="1" applyBorder="1" applyAlignment="1">
      <alignment horizontal="right"/>
    </xf>
    <xf numFmtId="0" fontId="0" fillId="23" borderId="21" xfId="0" applyFont="1" applyFill="1" applyBorder="1" applyAlignment="1">
      <alignment horizontal="right"/>
    </xf>
    <xf numFmtId="0" fontId="0" fillId="23" borderId="22" xfId="0" applyFont="1" applyFill="1" applyBorder="1" applyAlignment="1">
      <alignment/>
    </xf>
    <xf numFmtId="0" fontId="0" fillId="23" borderId="23" xfId="0" applyFont="1" applyFill="1" applyBorder="1" applyAlignment="1">
      <alignment/>
    </xf>
    <xf numFmtId="0" fontId="0" fillId="23" borderId="24" xfId="0" applyFont="1" applyFill="1" applyBorder="1" applyAlignment="1">
      <alignment/>
    </xf>
    <xf numFmtId="0" fontId="0" fillId="23" borderId="25" xfId="0" applyFont="1" applyFill="1" applyBorder="1" applyAlignment="1">
      <alignment/>
    </xf>
    <xf numFmtId="0" fontId="0" fillId="23" borderId="26" xfId="0" applyFont="1" applyFill="1" applyBorder="1" applyAlignment="1">
      <alignment horizontal="center"/>
    </xf>
    <xf numFmtId="0" fontId="0" fillId="23" borderId="27" xfId="0" applyFont="1" applyFill="1" applyBorder="1" applyAlignment="1">
      <alignment horizontal="center"/>
    </xf>
    <xf numFmtId="0" fontId="0" fillId="23" borderId="28" xfId="0" applyFont="1" applyFill="1" applyBorder="1" applyAlignment="1">
      <alignment/>
    </xf>
    <xf numFmtId="0" fontId="0" fillId="23" borderId="29" xfId="0" applyFont="1" applyFill="1" applyBorder="1" applyAlignment="1">
      <alignment/>
    </xf>
    <xf numFmtId="0" fontId="0" fillId="23" borderId="21" xfId="0" applyFont="1" applyFill="1" applyBorder="1" applyAlignment="1">
      <alignment/>
    </xf>
    <xf numFmtId="0" fontId="0" fillId="23" borderId="30" xfId="0" applyFont="1" applyFill="1" applyBorder="1" applyAlignment="1">
      <alignment horizontal="center"/>
    </xf>
    <xf numFmtId="0" fontId="0" fillId="23" borderId="31" xfId="0" applyFont="1" applyFill="1" applyBorder="1" applyAlignment="1">
      <alignment/>
    </xf>
    <xf numFmtId="0" fontId="0" fillId="23" borderId="32" xfId="0" applyFont="1" applyFill="1" applyBorder="1" applyAlignment="1">
      <alignment/>
    </xf>
    <xf numFmtId="0" fontId="3" fillId="23" borderId="33" xfId="0" applyFont="1" applyFill="1" applyBorder="1" applyAlignment="1">
      <alignment/>
    </xf>
    <xf numFmtId="0" fontId="8" fillId="23" borderId="27" xfId="0" applyFont="1" applyFill="1" applyBorder="1" applyAlignment="1">
      <alignment horizontal="center"/>
    </xf>
    <xf numFmtId="0" fontId="0" fillId="23" borderId="33" xfId="0" applyFont="1" applyFill="1" applyBorder="1" applyAlignment="1">
      <alignment/>
    </xf>
    <xf numFmtId="0" fontId="0" fillId="23" borderId="33" xfId="0" applyFont="1" applyFill="1" applyBorder="1" applyAlignment="1">
      <alignment horizontal="center"/>
    </xf>
    <xf numFmtId="0" fontId="0" fillId="23" borderId="34" xfId="0" applyFont="1" applyFill="1" applyBorder="1" applyAlignment="1">
      <alignment horizontal="center"/>
    </xf>
    <xf numFmtId="0" fontId="0" fillId="23" borderId="35" xfId="0" applyFont="1" applyFill="1" applyBorder="1" applyAlignment="1">
      <alignment horizontal="center"/>
    </xf>
    <xf numFmtId="0" fontId="4" fillId="23" borderId="33" xfId="0" applyFont="1" applyFill="1" applyBorder="1" applyAlignment="1">
      <alignment/>
    </xf>
    <xf numFmtId="0" fontId="0" fillId="23" borderId="36" xfId="0" applyFont="1" applyFill="1" applyBorder="1" applyAlignment="1">
      <alignment/>
    </xf>
    <xf numFmtId="0" fontId="0" fillId="23" borderId="37" xfId="0" applyFont="1" applyFill="1" applyBorder="1" applyAlignment="1">
      <alignment/>
    </xf>
    <xf numFmtId="0" fontId="0" fillId="23" borderId="38" xfId="0" applyFont="1" applyFill="1" applyBorder="1" applyAlignment="1">
      <alignment horizontal="center"/>
    </xf>
    <xf numFmtId="0" fontId="0" fillId="23" borderId="39" xfId="0" applyFont="1" applyFill="1" applyBorder="1" applyAlignment="1">
      <alignment horizontal="center"/>
    </xf>
    <xf numFmtId="0" fontId="0" fillId="23" borderId="40" xfId="0" applyFont="1" applyFill="1" applyBorder="1" applyAlignment="1">
      <alignment/>
    </xf>
    <xf numFmtId="0" fontId="0" fillId="23" borderId="41" xfId="0" applyFont="1" applyFill="1" applyBorder="1" applyAlignment="1">
      <alignment/>
    </xf>
    <xf numFmtId="0" fontId="0" fillId="23" borderId="42" xfId="0" applyFont="1" applyFill="1" applyBorder="1" applyAlignment="1">
      <alignment horizontal="center"/>
    </xf>
    <xf numFmtId="0" fontId="0" fillId="23" borderId="43" xfId="0" applyFont="1" applyFill="1" applyBorder="1" applyAlignment="1">
      <alignment/>
    </xf>
    <xf numFmtId="0" fontId="0" fillId="23" borderId="39" xfId="0" applyFont="1" applyFill="1" applyBorder="1" applyAlignment="1">
      <alignment horizontal="center" wrapText="1"/>
    </xf>
    <xf numFmtId="0" fontId="0" fillId="23" borderId="26" xfId="0" applyFont="1" applyFill="1" applyBorder="1" applyAlignment="1">
      <alignment/>
    </xf>
    <xf numFmtId="0" fontId="0" fillId="23" borderId="30" xfId="0" applyFont="1" applyFill="1" applyBorder="1" applyAlignment="1">
      <alignment/>
    </xf>
    <xf numFmtId="0" fontId="0" fillId="23" borderId="44" xfId="0" applyFont="1" applyFill="1" applyBorder="1" applyAlignment="1">
      <alignment horizontal="right"/>
    </xf>
    <xf numFmtId="0" fontId="3" fillId="23" borderId="33" xfId="0" applyFont="1" applyFill="1" applyBorder="1" applyAlignment="1">
      <alignment wrapText="1"/>
    </xf>
    <xf numFmtId="0" fontId="3" fillId="23" borderId="42" xfId="0" applyFont="1" applyFill="1" applyBorder="1" applyAlignment="1">
      <alignment horizontal="center"/>
    </xf>
    <xf numFmtId="0" fontId="0" fillId="23" borderId="45" xfId="0" applyFont="1" applyFill="1" applyBorder="1" applyAlignment="1">
      <alignment/>
    </xf>
    <xf numFmtId="0" fontId="0" fillId="23" borderId="43" xfId="0" applyFont="1" applyFill="1" applyBorder="1" applyAlignment="1">
      <alignment horizontal="center"/>
    </xf>
    <xf numFmtId="0" fontId="0" fillId="23" borderId="46" xfId="0" applyFont="1" applyFill="1" applyBorder="1" applyAlignment="1">
      <alignment/>
    </xf>
    <xf numFmtId="0" fontId="0" fillId="23" borderId="24" xfId="0" applyFont="1" applyFill="1" applyBorder="1" applyAlignment="1">
      <alignment horizontal="left"/>
    </xf>
    <xf numFmtId="0" fontId="0" fillId="23" borderId="47" xfId="0" applyFont="1" applyFill="1" applyBorder="1" applyAlignment="1">
      <alignment/>
    </xf>
    <xf numFmtId="0" fontId="0" fillId="23" borderId="18" xfId="0" applyFont="1" applyFill="1" applyBorder="1" applyAlignment="1">
      <alignment horizontal="left"/>
    </xf>
    <xf numFmtId="0" fontId="0" fillId="23" borderId="48" xfId="0" applyFont="1" applyFill="1" applyBorder="1" applyAlignment="1">
      <alignment/>
    </xf>
    <xf numFmtId="0" fontId="0" fillId="23" borderId="33" xfId="0" applyFont="1" applyFill="1" applyBorder="1" applyAlignment="1">
      <alignment horizontal="left"/>
    </xf>
    <xf numFmtId="0" fontId="0" fillId="23" borderId="35" xfId="0" applyFont="1" applyFill="1" applyBorder="1" applyAlignment="1">
      <alignment/>
    </xf>
    <xf numFmtId="0" fontId="0" fillId="23" borderId="18" xfId="0" applyFont="1" applyFill="1" applyBorder="1" applyAlignment="1">
      <alignment horizontal="center"/>
    </xf>
    <xf numFmtId="0" fontId="0" fillId="23" borderId="13" xfId="0" applyFont="1" applyFill="1" applyBorder="1" applyAlignment="1" quotePrefix="1">
      <alignment horizontal="center"/>
    </xf>
    <xf numFmtId="0" fontId="0" fillId="23" borderId="15" xfId="0" applyFont="1" applyFill="1" applyBorder="1" applyAlignment="1">
      <alignment horizontal="center"/>
    </xf>
    <xf numFmtId="0" fontId="0" fillId="23" borderId="49" xfId="0" applyFont="1" applyFill="1" applyBorder="1" applyAlignment="1">
      <alignment/>
    </xf>
    <xf numFmtId="0" fontId="0" fillId="23" borderId="44" xfId="0" applyFont="1" applyFill="1" applyBorder="1" applyAlignment="1">
      <alignment/>
    </xf>
    <xf numFmtId="0" fontId="0" fillId="0" borderId="16" xfId="0" applyFont="1" applyFill="1" applyBorder="1" applyAlignment="1">
      <alignment/>
    </xf>
    <xf numFmtId="0" fontId="3" fillId="23" borderId="35" xfId="0" applyFont="1" applyFill="1" applyBorder="1" applyAlignment="1">
      <alignment/>
    </xf>
    <xf numFmtId="0" fontId="3" fillId="23" borderId="15" xfId="0" applyFont="1" applyFill="1" applyBorder="1" applyAlignment="1">
      <alignment horizontal="right"/>
    </xf>
    <xf numFmtId="0" fontId="3" fillId="23" borderId="45" xfId="0" applyFont="1" applyFill="1" applyBorder="1" applyAlignment="1">
      <alignment horizontal="right"/>
    </xf>
    <xf numFmtId="0" fontId="3" fillId="23" borderId="21" xfId="0" applyFont="1" applyFill="1" applyBorder="1" applyAlignment="1">
      <alignment horizontal="right"/>
    </xf>
    <xf numFmtId="0" fontId="3" fillId="23" borderId="15" xfId="0" applyFont="1" applyFill="1" applyBorder="1" applyAlignment="1">
      <alignment/>
    </xf>
    <xf numFmtId="0" fontId="3" fillId="23" borderId="16" xfId="0" applyFont="1" applyFill="1" applyBorder="1" applyAlignment="1">
      <alignment horizontal="right"/>
    </xf>
    <xf numFmtId="0" fontId="3" fillId="23" borderId="24" xfId="0" applyFont="1" applyFill="1" applyBorder="1" applyAlignment="1">
      <alignment/>
    </xf>
    <xf numFmtId="0" fontId="3" fillId="23" borderId="25" xfId="0" applyFont="1" applyFill="1" applyBorder="1" applyAlignment="1">
      <alignment horizontal="right"/>
    </xf>
    <xf numFmtId="0" fontId="3" fillId="0" borderId="0" xfId="0" applyFont="1" applyFill="1" applyBorder="1" applyAlignment="1">
      <alignment/>
    </xf>
    <xf numFmtId="0" fontId="3" fillId="0" borderId="0" xfId="0" applyFont="1" applyFill="1" applyBorder="1" applyAlignment="1">
      <alignment horizontal="right"/>
    </xf>
    <xf numFmtId="0" fontId="3" fillId="0" borderId="16" xfId="0" applyFont="1" applyFill="1" applyBorder="1" applyAlignment="1">
      <alignment horizontal="right"/>
    </xf>
    <xf numFmtId="0" fontId="3" fillId="0" borderId="16" xfId="0" applyFont="1" applyFill="1" applyBorder="1" applyAlignment="1">
      <alignment/>
    </xf>
    <xf numFmtId="0" fontId="8" fillId="23" borderId="45" xfId="0" applyFont="1" applyFill="1" applyBorder="1" applyAlignment="1">
      <alignment horizontal="center"/>
    </xf>
    <xf numFmtId="0" fontId="0" fillId="23" borderId="50" xfId="0" applyFont="1" applyFill="1" applyBorder="1" applyAlignment="1">
      <alignment/>
    </xf>
    <xf numFmtId="0" fontId="0" fillId="23" borderId="17" xfId="0" applyFont="1" applyFill="1" applyBorder="1" applyAlignment="1">
      <alignment horizontal="center"/>
    </xf>
    <xf numFmtId="0" fontId="0" fillId="23" borderId="51" xfId="0" applyFont="1" applyFill="1" applyBorder="1" applyAlignment="1">
      <alignment horizontal="center"/>
    </xf>
    <xf numFmtId="0" fontId="3" fillId="23" borderId="50" xfId="0" applyFont="1" applyFill="1" applyBorder="1" applyAlignment="1">
      <alignment horizontal="right"/>
    </xf>
    <xf numFmtId="0" fontId="3" fillId="0" borderId="35" xfId="0" applyFont="1" applyFill="1" applyBorder="1" applyAlignment="1">
      <alignment/>
    </xf>
    <xf numFmtId="0" fontId="3" fillId="0" borderId="35" xfId="0" applyFont="1" applyFill="1" applyBorder="1" applyAlignment="1">
      <alignment horizontal="right"/>
    </xf>
    <xf numFmtId="0" fontId="0" fillId="23" borderId="52" xfId="0" applyFont="1" applyFill="1" applyBorder="1" applyAlignment="1">
      <alignment/>
    </xf>
    <xf numFmtId="0" fontId="0" fillId="23" borderId="53" xfId="0" applyFont="1" applyFill="1" applyBorder="1" applyAlignment="1">
      <alignment/>
    </xf>
    <xf numFmtId="0" fontId="9" fillId="0" borderId="0" xfId="0" applyFont="1" applyAlignment="1">
      <alignment/>
    </xf>
    <xf numFmtId="0" fontId="0" fillId="0" borderId="0" xfId="0" applyFont="1" applyAlignment="1">
      <alignment horizontal="center"/>
    </xf>
    <xf numFmtId="0" fontId="3" fillId="0" borderId="0" xfId="0" applyFont="1" applyFill="1" applyBorder="1" applyAlignment="1">
      <alignment/>
    </xf>
    <xf numFmtId="0" fontId="0" fillId="23" borderId="54" xfId="0" applyFont="1" applyFill="1" applyBorder="1" applyAlignment="1">
      <alignment horizontal="center"/>
    </xf>
    <xf numFmtId="0" fontId="3" fillId="23" borderId="11" xfId="0" applyFont="1" applyFill="1" applyBorder="1" applyAlignment="1">
      <alignment/>
    </xf>
    <xf numFmtId="0" fontId="3" fillId="23" borderId="27" xfId="0" applyFont="1" applyFill="1" applyBorder="1" applyAlignment="1">
      <alignment horizontal="right"/>
    </xf>
    <xf numFmtId="0" fontId="3" fillId="0" borderId="0" xfId="0" applyFont="1" applyAlignment="1">
      <alignment horizontal="left"/>
    </xf>
    <xf numFmtId="3" fontId="0" fillId="0" borderId="34" xfId="0" applyNumberFormat="1" applyFont="1" applyFill="1" applyBorder="1" applyAlignment="1">
      <alignment horizontal="center"/>
    </xf>
    <xf numFmtId="174" fontId="0" fillId="0" borderId="27" xfId="0" applyNumberFormat="1" applyFont="1" applyBorder="1" applyAlignment="1">
      <alignment horizontal="center"/>
    </xf>
    <xf numFmtId="0" fontId="0" fillId="0" borderId="33" xfId="0" applyFont="1" applyBorder="1" applyAlignment="1">
      <alignment/>
    </xf>
    <xf numFmtId="0" fontId="3" fillId="0" borderId="0" xfId="0" applyFont="1" applyFill="1" applyAlignment="1">
      <alignment/>
    </xf>
    <xf numFmtId="0" fontId="0" fillId="0" borderId="27" xfId="0" applyFont="1" applyFill="1" applyBorder="1" applyAlignment="1">
      <alignment horizontal="center"/>
    </xf>
    <xf numFmtId="3" fontId="0" fillId="0" borderId="55" xfId="0" applyNumberFormat="1" applyFont="1" applyBorder="1" applyAlignment="1">
      <alignment horizontal="center"/>
    </xf>
    <xf numFmtId="3" fontId="0" fillId="0" borderId="39" xfId="0" applyNumberFormat="1" applyFont="1" applyBorder="1" applyAlignment="1">
      <alignment horizontal="center"/>
    </xf>
    <xf numFmtId="3" fontId="0" fillId="0" borderId="31" xfId="0" applyNumberFormat="1" applyFont="1" applyBorder="1" applyAlignment="1">
      <alignment/>
    </xf>
    <xf numFmtId="3" fontId="0" fillId="0" borderId="20" xfId="0" applyNumberFormat="1" applyFont="1" applyBorder="1" applyAlignment="1">
      <alignment/>
    </xf>
    <xf numFmtId="3" fontId="0" fillId="0" borderId="34" xfId="0" applyNumberFormat="1" applyFont="1" applyBorder="1" applyAlignment="1">
      <alignment/>
    </xf>
    <xf numFmtId="3" fontId="0" fillId="0" borderId="35" xfId="0" applyNumberFormat="1" applyFont="1" applyBorder="1" applyAlignment="1">
      <alignment/>
    </xf>
    <xf numFmtId="3" fontId="0" fillId="0" borderId="0" xfId="0" applyNumberFormat="1" applyFont="1" applyAlignment="1">
      <alignment/>
    </xf>
    <xf numFmtId="3" fontId="0" fillId="0" borderId="34" xfId="0" applyNumberFormat="1" applyFont="1" applyFill="1" applyBorder="1" applyAlignment="1">
      <alignment/>
    </xf>
    <xf numFmtId="43" fontId="0" fillId="0" borderId="27" xfId="0" applyNumberFormat="1" applyFont="1" applyFill="1" applyBorder="1" applyAlignment="1">
      <alignment/>
    </xf>
    <xf numFmtId="0" fontId="0" fillId="0" borderId="56" xfId="0" applyFont="1" applyBorder="1" applyAlignment="1" applyProtection="1">
      <alignment/>
      <protection/>
    </xf>
    <xf numFmtId="0" fontId="9" fillId="0" borderId="57" xfId="45" applyFont="1" applyBorder="1" applyAlignment="1" applyProtection="1">
      <alignment/>
      <protection/>
    </xf>
    <xf numFmtId="0" fontId="0" fillId="0" borderId="52" xfId="0" applyFont="1" applyBorder="1" applyAlignment="1" applyProtection="1">
      <alignment horizontal="center"/>
      <protection/>
    </xf>
    <xf numFmtId="0" fontId="0" fillId="0" borderId="19" xfId="0" applyFont="1" applyBorder="1" applyAlignment="1" applyProtection="1">
      <alignment horizontal="center"/>
      <protection/>
    </xf>
    <xf numFmtId="0" fontId="0" fillId="0" borderId="58" xfId="0" applyFont="1" applyBorder="1" applyAlignment="1" applyProtection="1">
      <alignment horizontal="center"/>
      <protection/>
    </xf>
    <xf numFmtId="176" fontId="0" fillId="0" borderId="0" xfId="0" applyNumberFormat="1" applyFont="1" applyBorder="1" applyAlignment="1">
      <alignment horizontal="right"/>
    </xf>
    <xf numFmtId="0" fontId="0" fillId="0" borderId="18" xfId="0" applyFont="1" applyBorder="1" applyAlignment="1">
      <alignment/>
    </xf>
    <xf numFmtId="0" fontId="0" fillId="0" borderId="49" xfId="0" applyFont="1" applyBorder="1" applyAlignment="1">
      <alignment horizontal="center"/>
    </xf>
    <xf numFmtId="3" fontId="0" fillId="0" borderId="31" xfId="0" applyNumberFormat="1" applyFont="1" applyFill="1" applyBorder="1" applyAlignment="1">
      <alignment/>
    </xf>
    <xf numFmtId="0" fontId="7" fillId="0" borderId="0" xfId="0" applyFont="1" applyAlignment="1">
      <alignment horizontal="left" vertical="top" wrapText="1"/>
    </xf>
    <xf numFmtId="14" fontId="0" fillId="0" borderId="59" xfId="0" applyNumberFormat="1" applyFont="1" applyBorder="1" applyAlignment="1">
      <alignment horizontal="right"/>
    </xf>
    <xf numFmtId="3" fontId="0" fillId="0" borderId="60" xfId="0" applyNumberFormat="1" applyFont="1" applyFill="1" applyBorder="1" applyAlignment="1">
      <alignment horizontal="center"/>
    </xf>
    <xf numFmtId="10" fontId="0" fillId="0" borderId="61" xfId="0" applyNumberFormat="1" applyFont="1" applyBorder="1" applyAlignment="1">
      <alignment horizontal="center"/>
    </xf>
    <xf numFmtId="3" fontId="0" fillId="0" borderId="42" xfId="0" applyNumberFormat="1" applyFont="1" applyFill="1" applyBorder="1" applyAlignment="1">
      <alignment horizontal="center"/>
    </xf>
    <xf numFmtId="173" fontId="0" fillId="0" borderId="27" xfId="0" applyNumberFormat="1" applyFont="1" applyFill="1" applyBorder="1" applyAlignment="1">
      <alignment horizontal="right"/>
    </xf>
    <xf numFmtId="0" fontId="4" fillId="0" borderId="0" xfId="0" applyFont="1" applyFill="1" applyBorder="1" applyAlignment="1" applyProtection="1">
      <alignment horizontal="right"/>
      <protection/>
    </xf>
    <xf numFmtId="0" fontId="0" fillId="0" borderId="62" xfId="0" applyFont="1" applyBorder="1" applyAlignment="1">
      <alignment/>
    </xf>
    <xf numFmtId="0" fontId="0" fillId="0" borderId="52" xfId="0" applyFont="1" applyBorder="1" applyAlignment="1">
      <alignment/>
    </xf>
    <xf numFmtId="0" fontId="9" fillId="0" borderId="63" xfId="45" applyFont="1" applyBorder="1" applyAlignment="1" applyProtection="1">
      <alignment/>
      <protection/>
    </xf>
    <xf numFmtId="0" fontId="0" fillId="0" borderId="64" xfId="0" applyFont="1" applyBorder="1" applyAlignment="1">
      <alignment horizontal="center"/>
    </xf>
    <xf numFmtId="0" fontId="0" fillId="0" borderId="63" xfId="0" applyFont="1" applyBorder="1" applyAlignment="1">
      <alignment horizontal="center"/>
    </xf>
    <xf numFmtId="10" fontId="0" fillId="0" borderId="20" xfId="0" applyNumberFormat="1" applyFont="1" applyBorder="1" applyAlignment="1">
      <alignment horizontal="center"/>
    </xf>
    <xf numFmtId="0" fontId="0" fillId="0" borderId="65" xfId="0" applyFont="1" applyBorder="1" applyAlignment="1">
      <alignment horizontal="center"/>
    </xf>
    <xf numFmtId="0" fontId="0" fillId="0" borderId="66" xfId="0" applyFont="1" applyBorder="1" applyAlignment="1">
      <alignment horizontal="center"/>
    </xf>
    <xf numFmtId="0" fontId="0" fillId="0" borderId="52" xfId="0" applyFont="1" applyBorder="1" applyAlignment="1">
      <alignment horizontal="center"/>
    </xf>
    <xf numFmtId="0" fontId="0" fillId="0" borderId="19" xfId="0" applyFont="1" applyBorder="1" applyAlignment="1">
      <alignment horizontal="center"/>
    </xf>
    <xf numFmtId="0" fontId="0" fillId="0" borderId="67" xfId="0" applyFont="1" applyBorder="1" applyAlignment="1">
      <alignment horizontal="center"/>
    </xf>
    <xf numFmtId="0" fontId="0" fillId="0" borderId="57" xfId="0" applyFont="1" applyBorder="1" applyAlignment="1">
      <alignment horizontal="center"/>
    </xf>
    <xf numFmtId="0" fontId="0" fillId="0" borderId="37" xfId="0" applyFont="1" applyBorder="1" applyAlignment="1">
      <alignment horizontal="center"/>
    </xf>
    <xf numFmtId="0" fontId="0" fillId="0" borderId="68" xfId="0" applyFont="1" applyBorder="1" applyAlignment="1">
      <alignment horizontal="center"/>
    </xf>
    <xf numFmtId="174" fontId="0" fillId="0" borderId="58" xfId="0" applyNumberFormat="1" applyFont="1" applyBorder="1" applyAlignment="1">
      <alignment/>
    </xf>
    <xf numFmtId="174" fontId="0" fillId="0" borderId="48" xfId="0" applyNumberFormat="1" applyFont="1" applyBorder="1" applyAlignment="1">
      <alignment/>
    </xf>
    <xf numFmtId="174" fontId="0" fillId="0" borderId="16" xfId="0" applyNumberFormat="1" applyFont="1" applyFill="1" applyBorder="1" applyAlignment="1">
      <alignment/>
    </xf>
    <xf numFmtId="0" fontId="0" fillId="0" borderId="0" xfId="0" applyFont="1" applyBorder="1" applyAlignment="1">
      <alignment/>
    </xf>
    <xf numFmtId="0" fontId="0" fillId="0" borderId="25" xfId="0" applyFont="1" applyFill="1" applyBorder="1" applyAlignment="1">
      <alignment/>
    </xf>
    <xf numFmtId="0" fontId="0" fillId="0" borderId="69" xfId="0" applyFont="1" applyFill="1" applyBorder="1" applyAlignment="1">
      <alignment/>
    </xf>
    <xf numFmtId="0" fontId="0" fillId="0" borderId="70" xfId="0" applyFont="1" applyFill="1" applyBorder="1" applyAlignment="1">
      <alignment/>
    </xf>
    <xf numFmtId="0" fontId="0" fillId="0" borderId="23" xfId="0" applyFont="1" applyFill="1" applyBorder="1" applyAlignment="1">
      <alignment/>
    </xf>
    <xf numFmtId="0" fontId="0" fillId="0" borderId="37" xfId="0" applyFont="1" applyFill="1" applyBorder="1" applyAlignment="1">
      <alignment/>
    </xf>
    <xf numFmtId="0" fontId="0" fillId="0" borderId="68" xfId="0" applyFont="1" applyFill="1" applyBorder="1" applyAlignment="1">
      <alignment/>
    </xf>
    <xf numFmtId="0" fontId="0" fillId="0" borderId="57" xfId="0" applyFont="1" applyBorder="1" applyAlignment="1">
      <alignment/>
    </xf>
    <xf numFmtId="0" fontId="0" fillId="0" borderId="32" xfId="0" applyFont="1" applyBorder="1" applyAlignment="1">
      <alignment/>
    </xf>
    <xf numFmtId="0" fontId="0" fillId="0" borderId="10" xfId="0" applyFont="1" applyBorder="1" applyAlignment="1">
      <alignment/>
    </xf>
    <xf numFmtId="0" fontId="0" fillId="0" borderId="12" xfId="0" applyFont="1" applyFill="1" applyBorder="1" applyAlignment="1">
      <alignment horizontal="center"/>
    </xf>
    <xf numFmtId="0" fontId="0" fillId="0" borderId="69" xfId="0" applyFont="1" applyBorder="1" applyAlignment="1">
      <alignment/>
    </xf>
    <xf numFmtId="2" fontId="0" fillId="0" borderId="70" xfId="0" applyNumberFormat="1" applyFont="1" applyBorder="1" applyAlignment="1">
      <alignment horizontal="center"/>
    </xf>
    <xf numFmtId="0" fontId="0" fillId="0" borderId="58" xfId="0" applyFont="1" applyFill="1" applyBorder="1" applyAlignment="1">
      <alignment horizontal="center"/>
    </xf>
    <xf numFmtId="0" fontId="0" fillId="0" borderId="10" xfId="0" applyFont="1" applyFill="1" applyBorder="1" applyAlignment="1">
      <alignment horizontal="center"/>
    </xf>
    <xf numFmtId="43" fontId="0" fillId="0" borderId="42" xfId="0" applyNumberFormat="1" applyFont="1" applyFill="1" applyBorder="1" applyAlignment="1">
      <alignment horizontal="center"/>
    </xf>
    <xf numFmtId="0" fontId="9" fillId="0" borderId="12" xfId="45" applyFont="1" applyFill="1" applyBorder="1" applyAlignment="1" applyProtection="1">
      <alignment/>
      <protection/>
    </xf>
    <xf numFmtId="0" fontId="9" fillId="0" borderId="56" xfId="45" applyFont="1" applyBorder="1" applyAlignment="1" applyProtection="1">
      <alignment/>
      <protection/>
    </xf>
    <xf numFmtId="0" fontId="8" fillId="23" borderId="33" xfId="0" applyFont="1" applyFill="1" applyBorder="1" applyAlignment="1">
      <alignment horizontal="left"/>
    </xf>
    <xf numFmtId="0" fontId="8" fillId="23" borderId="39" xfId="0" applyFont="1" applyFill="1" applyBorder="1" applyAlignment="1">
      <alignment horizontal="left"/>
    </xf>
    <xf numFmtId="0" fontId="41" fillId="30" borderId="0" xfId="0" applyFont="1" applyFill="1" applyAlignment="1">
      <alignment/>
    </xf>
    <xf numFmtId="0" fontId="0" fillId="0" borderId="0" xfId="0" applyFont="1" applyFill="1" applyAlignment="1">
      <alignment/>
    </xf>
    <xf numFmtId="0" fontId="0" fillId="0" borderId="35" xfId="0" applyFont="1" applyBorder="1" applyAlignment="1">
      <alignment/>
    </xf>
    <xf numFmtId="0" fontId="0" fillId="0" borderId="27" xfId="0" applyFont="1" applyBorder="1" applyAlignment="1">
      <alignment/>
    </xf>
    <xf numFmtId="14" fontId="0" fillId="0" borderId="0" xfId="0" applyNumberFormat="1" applyFont="1" applyBorder="1" applyAlignment="1">
      <alignment horizontal="right"/>
    </xf>
    <xf numFmtId="14" fontId="0" fillId="0" borderId="0" xfId="0" applyNumberFormat="1" applyFont="1" applyAlignment="1">
      <alignment/>
    </xf>
    <xf numFmtId="0" fontId="7" fillId="0" borderId="0" xfId="0" applyFont="1" applyAlignment="1" applyProtection="1">
      <alignment/>
      <protection/>
    </xf>
    <xf numFmtId="0" fontId="2" fillId="0" borderId="0" xfId="0" applyFont="1" applyAlignment="1">
      <alignment/>
    </xf>
    <xf numFmtId="0" fontId="0" fillId="0" borderId="25" xfId="0" applyFont="1" applyBorder="1" applyAlignment="1">
      <alignment/>
    </xf>
    <xf numFmtId="0" fontId="0" fillId="0" borderId="47" xfId="0" applyFont="1" applyBorder="1" applyAlignment="1">
      <alignment/>
    </xf>
    <xf numFmtId="0" fontId="0" fillId="0" borderId="14" xfId="0" applyFont="1" applyBorder="1" applyAlignment="1">
      <alignment/>
    </xf>
    <xf numFmtId="0" fontId="0" fillId="0" borderId="58" xfId="0" applyFont="1" applyBorder="1" applyAlignment="1">
      <alignment/>
    </xf>
    <xf numFmtId="0" fontId="0" fillId="0" borderId="16" xfId="0" applyFont="1" applyBorder="1" applyAlignment="1">
      <alignment/>
    </xf>
    <xf numFmtId="0" fontId="0" fillId="0" borderId="0" xfId="0" applyFont="1" applyFill="1" applyAlignment="1">
      <alignment horizontal="center"/>
    </xf>
    <xf numFmtId="0" fontId="0" fillId="0" borderId="12" xfId="0" applyFont="1" applyFill="1" applyBorder="1" applyAlignment="1">
      <alignment/>
    </xf>
    <xf numFmtId="0" fontId="9" fillId="0" borderId="0" xfId="45" applyFont="1" applyFill="1" applyBorder="1" applyAlignment="1" applyProtection="1">
      <alignment/>
      <protection/>
    </xf>
    <xf numFmtId="0" fontId="0" fillId="0" borderId="20" xfId="0" applyFont="1" applyBorder="1" applyAlignment="1">
      <alignment horizontal="center"/>
    </xf>
    <xf numFmtId="0" fontId="0" fillId="0" borderId="71" xfId="0" applyFont="1" applyBorder="1" applyAlignment="1">
      <alignment horizontal="center"/>
    </xf>
    <xf numFmtId="0" fontId="0" fillId="0" borderId="58" xfId="0" applyFont="1" applyBorder="1" applyAlignment="1">
      <alignment horizontal="center"/>
    </xf>
    <xf numFmtId="0" fontId="0" fillId="0" borderId="32" xfId="0" applyFont="1" applyBorder="1" applyAlignment="1">
      <alignment horizontal="center"/>
    </xf>
    <xf numFmtId="0" fontId="0" fillId="0" borderId="10" xfId="0" applyFont="1" applyBorder="1" applyAlignment="1">
      <alignment horizontal="center"/>
    </xf>
    <xf numFmtId="0" fontId="0" fillId="0" borderId="0" xfId="0" applyFont="1" applyFill="1" applyBorder="1" applyAlignment="1">
      <alignment horizontal="center"/>
    </xf>
    <xf numFmtId="0" fontId="0" fillId="0" borderId="48" xfId="0" applyFont="1" applyBorder="1" applyAlignment="1">
      <alignment/>
    </xf>
    <xf numFmtId="0" fontId="0" fillId="23" borderId="31" xfId="0" applyFont="1" applyFill="1" applyBorder="1" applyAlignment="1">
      <alignment horizontal="center"/>
    </xf>
    <xf numFmtId="0" fontId="0" fillId="23" borderId="72" xfId="0" applyFont="1" applyFill="1" applyBorder="1" applyAlignment="1">
      <alignment horizontal="center"/>
    </xf>
    <xf numFmtId="0" fontId="0" fillId="0" borderId="62" xfId="0" applyFont="1" applyBorder="1" applyAlignment="1">
      <alignment horizontal="center"/>
    </xf>
    <xf numFmtId="0" fontId="0" fillId="0" borderId="69" xfId="0" applyFont="1" applyBorder="1" applyAlignment="1">
      <alignment horizontal="center"/>
    </xf>
    <xf numFmtId="0" fontId="0" fillId="0" borderId="70" xfId="0" applyFont="1" applyBorder="1" applyAlignment="1">
      <alignment horizontal="center"/>
    </xf>
    <xf numFmtId="0" fontId="0" fillId="0" borderId="38" xfId="0" applyFont="1" applyBorder="1" applyAlignment="1">
      <alignment/>
    </xf>
    <xf numFmtId="0" fontId="0" fillId="0" borderId="54" xfId="0" applyFont="1" applyBorder="1" applyAlignment="1">
      <alignment/>
    </xf>
    <xf numFmtId="0" fontId="0" fillId="0" borderId="23" xfId="0" applyFont="1" applyBorder="1" applyAlignment="1">
      <alignment/>
    </xf>
    <xf numFmtId="0" fontId="0" fillId="0" borderId="55" xfId="0" applyFont="1" applyBorder="1" applyAlignment="1">
      <alignment/>
    </xf>
    <xf numFmtId="0" fontId="0" fillId="0" borderId="35" xfId="0" applyFont="1" applyFill="1" applyBorder="1" applyAlignment="1">
      <alignment/>
    </xf>
    <xf numFmtId="0" fontId="0" fillId="0" borderId="55" xfId="0" applyFont="1" applyFill="1" applyBorder="1" applyAlignment="1">
      <alignment/>
    </xf>
    <xf numFmtId="0" fontId="0" fillId="23" borderId="62" xfId="0" applyFont="1" applyFill="1" applyBorder="1" applyAlignment="1">
      <alignment horizontal="left"/>
    </xf>
    <xf numFmtId="0" fontId="0" fillId="23" borderId="72" xfId="0" applyFont="1" applyFill="1" applyBorder="1" applyAlignment="1">
      <alignment horizontal="left"/>
    </xf>
    <xf numFmtId="0" fontId="0" fillId="23" borderId="36" xfId="0" applyFont="1" applyFill="1" applyBorder="1" applyAlignment="1">
      <alignment horizontal="center"/>
    </xf>
    <xf numFmtId="0" fontId="0" fillId="23" borderId="57" xfId="0" applyFont="1" applyFill="1" applyBorder="1" applyAlignment="1">
      <alignment horizontal="left"/>
    </xf>
    <xf numFmtId="0" fontId="0" fillId="23" borderId="73" xfId="0" applyFont="1" applyFill="1" applyBorder="1" applyAlignment="1">
      <alignment horizontal="left"/>
    </xf>
    <xf numFmtId="0" fontId="0" fillId="23" borderId="65" xfId="0" applyFont="1" applyFill="1" applyBorder="1" applyAlignment="1">
      <alignment/>
    </xf>
    <xf numFmtId="3" fontId="0" fillId="0" borderId="46" xfId="0" applyNumberFormat="1" applyFont="1" applyFill="1" applyBorder="1" applyAlignment="1">
      <alignment horizontal="center"/>
    </xf>
    <xf numFmtId="0" fontId="0" fillId="0" borderId="56" xfId="0" applyFont="1" applyBorder="1" applyAlignment="1">
      <alignment/>
    </xf>
    <xf numFmtId="3" fontId="0" fillId="0" borderId="19" xfId="0" applyNumberFormat="1" applyFont="1" applyFill="1" applyBorder="1" applyAlignment="1">
      <alignment horizontal="center"/>
    </xf>
    <xf numFmtId="0" fontId="0" fillId="0" borderId="52" xfId="0" applyFont="1" applyFill="1" applyBorder="1" applyAlignment="1">
      <alignment/>
    </xf>
    <xf numFmtId="0" fontId="0" fillId="0" borderId="58" xfId="0" applyFont="1" applyFill="1" applyBorder="1" applyAlignment="1">
      <alignment/>
    </xf>
    <xf numFmtId="0" fontId="0" fillId="23" borderId="63" xfId="0" applyFont="1" applyFill="1" applyBorder="1" applyAlignment="1">
      <alignment/>
    </xf>
    <xf numFmtId="3" fontId="0" fillId="0" borderId="74" xfId="0" applyNumberFormat="1" applyFont="1" applyFill="1" applyBorder="1" applyAlignment="1">
      <alignment horizontal="center"/>
    </xf>
    <xf numFmtId="0" fontId="0" fillId="0" borderId="63" xfId="0" applyFont="1" applyBorder="1" applyAlignment="1">
      <alignment/>
    </xf>
    <xf numFmtId="0" fontId="0" fillId="0" borderId="60" xfId="0" applyFont="1" applyBorder="1" applyAlignment="1">
      <alignment/>
    </xf>
    <xf numFmtId="3" fontId="0" fillId="0" borderId="0" xfId="0" applyNumberFormat="1" applyFont="1" applyFill="1" applyAlignment="1">
      <alignment horizontal="center"/>
    </xf>
    <xf numFmtId="0" fontId="0" fillId="23" borderId="25" xfId="0" applyFont="1" applyFill="1" applyBorder="1" applyAlignment="1">
      <alignment horizontal="center" wrapText="1"/>
    </xf>
    <xf numFmtId="0" fontId="0" fillId="23" borderId="70" xfId="0" applyFont="1" applyFill="1" applyBorder="1" applyAlignment="1">
      <alignment horizontal="center" wrapText="1"/>
    </xf>
    <xf numFmtId="172" fontId="0" fillId="0" borderId="19" xfId="0" applyNumberFormat="1" applyFont="1" applyBorder="1" applyAlignment="1">
      <alignment horizontal="center"/>
    </xf>
    <xf numFmtId="172" fontId="0" fillId="0" borderId="67" xfId="0" applyNumberFormat="1" applyFont="1" applyBorder="1" applyAlignment="1">
      <alignment horizontal="center"/>
    </xf>
    <xf numFmtId="172" fontId="0" fillId="0" borderId="37" xfId="0" applyNumberFormat="1" applyFont="1" applyBorder="1" applyAlignment="1">
      <alignment horizontal="center"/>
    </xf>
    <xf numFmtId="172" fontId="0" fillId="0" borderId="73" xfId="0" applyNumberFormat="1" applyFont="1" applyBorder="1" applyAlignment="1">
      <alignment horizontal="center"/>
    </xf>
    <xf numFmtId="173" fontId="0" fillId="0" borderId="58" xfId="0" applyNumberFormat="1" applyFont="1" applyFill="1" applyBorder="1" applyAlignment="1">
      <alignment horizontal="right"/>
    </xf>
    <xf numFmtId="0" fontId="0" fillId="23" borderId="51" xfId="0" applyFont="1" applyFill="1" applyBorder="1" applyAlignment="1">
      <alignment/>
    </xf>
    <xf numFmtId="173" fontId="0" fillId="0" borderId="55" xfId="0" applyNumberFormat="1" applyFont="1" applyFill="1" applyBorder="1" applyAlignment="1">
      <alignment horizontal="right"/>
    </xf>
    <xf numFmtId="0" fontId="0" fillId="23" borderId="45" xfId="0" applyFont="1" applyFill="1" applyBorder="1" applyAlignment="1">
      <alignment horizontal="right"/>
    </xf>
    <xf numFmtId="0" fontId="0" fillId="23" borderId="75" xfId="0" applyFont="1" applyFill="1" applyBorder="1" applyAlignment="1">
      <alignment/>
    </xf>
    <xf numFmtId="0" fontId="0" fillId="23" borderId="76" xfId="0" applyFont="1" applyFill="1" applyBorder="1" applyAlignment="1">
      <alignment/>
    </xf>
    <xf numFmtId="173" fontId="0" fillId="0" borderId="71" xfId="0" applyNumberFormat="1" applyFont="1" applyFill="1" applyBorder="1" applyAlignment="1">
      <alignment horizontal="right"/>
    </xf>
    <xf numFmtId="0" fontId="0" fillId="23" borderId="77" xfId="0" applyFont="1" applyFill="1" applyBorder="1" applyAlignment="1">
      <alignment/>
    </xf>
    <xf numFmtId="173" fontId="0" fillId="0" borderId="78" xfId="0" applyNumberFormat="1" applyFont="1" applyFill="1" applyBorder="1" applyAlignment="1">
      <alignment horizontal="right"/>
    </xf>
    <xf numFmtId="0" fontId="3" fillId="0" borderId="0" xfId="0" applyFont="1" applyFill="1" applyAlignment="1">
      <alignment horizontal="center"/>
    </xf>
    <xf numFmtId="0" fontId="0" fillId="0" borderId="20" xfId="0" applyFont="1" applyBorder="1" applyAlignment="1">
      <alignment/>
    </xf>
    <xf numFmtId="0" fontId="0" fillId="0" borderId="75" xfId="0" applyFont="1" applyBorder="1" applyAlignment="1">
      <alignment/>
    </xf>
    <xf numFmtId="0" fontId="0" fillId="0" borderId="71" xfId="0" applyFont="1" applyBorder="1" applyAlignment="1">
      <alignment/>
    </xf>
    <xf numFmtId="0" fontId="0" fillId="0" borderId="19" xfId="0" applyFont="1" applyBorder="1" applyAlignment="1">
      <alignment/>
    </xf>
    <xf numFmtId="174" fontId="0" fillId="0" borderId="58" xfId="0" applyNumberFormat="1" applyFont="1" applyFill="1" applyBorder="1" applyAlignment="1">
      <alignment horizontal="center"/>
    </xf>
    <xf numFmtId="0" fontId="0" fillId="0" borderId="13" xfId="0" applyFont="1" applyBorder="1" applyAlignment="1">
      <alignment/>
    </xf>
    <xf numFmtId="0" fontId="0" fillId="0" borderId="20" xfId="0" applyFont="1" applyFill="1" applyBorder="1" applyAlignment="1">
      <alignment/>
    </xf>
    <xf numFmtId="0" fontId="0" fillId="0" borderId="22" xfId="0" applyFont="1" applyBorder="1" applyAlignment="1">
      <alignment/>
    </xf>
    <xf numFmtId="0" fontId="0" fillId="0" borderId="34" xfId="0" applyFont="1" applyBorder="1" applyAlignment="1">
      <alignment/>
    </xf>
    <xf numFmtId="174" fontId="0" fillId="0" borderId="10" xfId="0" applyNumberFormat="1" applyFont="1" applyFill="1" applyBorder="1" applyAlignment="1">
      <alignment horizontal="center"/>
    </xf>
    <xf numFmtId="0" fontId="0" fillId="0" borderId="64" xfId="0" applyFont="1" applyBorder="1" applyAlignment="1">
      <alignment/>
    </xf>
    <xf numFmtId="0" fontId="0" fillId="0" borderId="61" xfId="0" applyFont="1" applyBorder="1" applyAlignment="1">
      <alignment/>
    </xf>
    <xf numFmtId="0" fontId="0" fillId="0" borderId="67" xfId="0" applyFont="1" applyBorder="1" applyAlignment="1">
      <alignment/>
    </xf>
    <xf numFmtId="0" fontId="0" fillId="0" borderId="42" xfId="0" applyFont="1" applyBorder="1" applyAlignment="1">
      <alignment/>
    </xf>
    <xf numFmtId="0" fontId="0" fillId="0" borderId="73" xfId="0" applyFont="1" applyBorder="1" applyAlignment="1">
      <alignment/>
    </xf>
    <xf numFmtId="3" fontId="0" fillId="0" borderId="52" xfId="0" applyNumberFormat="1" applyFont="1" applyFill="1" applyBorder="1" applyAlignment="1">
      <alignment horizontal="center"/>
    </xf>
    <xf numFmtId="3" fontId="0" fillId="0" borderId="67" xfId="0" applyNumberFormat="1" applyFont="1" applyFill="1" applyBorder="1" applyAlignment="1">
      <alignment horizontal="center"/>
    </xf>
    <xf numFmtId="3" fontId="0" fillId="0" borderId="0" xfId="0" applyNumberFormat="1" applyFont="1" applyBorder="1" applyAlignment="1">
      <alignment/>
    </xf>
    <xf numFmtId="0" fontId="0" fillId="0" borderId="19" xfId="0" applyFont="1" applyFill="1" applyBorder="1" applyAlignment="1">
      <alignment/>
    </xf>
    <xf numFmtId="0" fontId="0" fillId="0" borderId="14" xfId="0" applyFont="1" applyFill="1" applyBorder="1" applyAlignment="1">
      <alignment/>
    </xf>
    <xf numFmtId="0" fontId="0" fillId="0" borderId="67" xfId="0" applyFont="1" applyFill="1" applyBorder="1" applyAlignment="1">
      <alignment/>
    </xf>
    <xf numFmtId="0" fontId="0" fillId="0" borderId="64" xfId="0" applyFont="1" applyFill="1" applyBorder="1" applyAlignment="1">
      <alignment/>
    </xf>
    <xf numFmtId="0" fontId="0" fillId="0" borderId="61" xfId="0" applyFont="1" applyFill="1" applyBorder="1" applyAlignment="1">
      <alignment/>
    </xf>
    <xf numFmtId="0" fontId="3" fillId="23" borderId="15" xfId="0" applyFont="1" applyFill="1" applyBorder="1" applyAlignment="1">
      <alignment/>
    </xf>
    <xf numFmtId="3" fontId="0" fillId="0" borderId="57" xfId="0" applyNumberFormat="1" applyFont="1" applyFill="1" applyBorder="1" applyAlignment="1">
      <alignment horizontal="center"/>
    </xf>
    <xf numFmtId="3" fontId="0" fillId="0" borderId="32" xfId="0" applyNumberFormat="1" applyFont="1" applyFill="1" applyBorder="1" applyAlignment="1">
      <alignment horizontal="center"/>
    </xf>
    <xf numFmtId="3" fontId="0" fillId="0" borderId="16" xfId="0" applyNumberFormat="1" applyFont="1" applyFill="1" applyBorder="1" applyAlignment="1">
      <alignment horizontal="center"/>
    </xf>
    <xf numFmtId="3" fontId="0" fillId="0" borderId="73" xfId="0" applyNumberFormat="1" applyFont="1" applyFill="1" applyBorder="1" applyAlignment="1">
      <alignment horizontal="center"/>
    </xf>
    <xf numFmtId="0" fontId="0" fillId="23" borderId="50" xfId="0" applyFont="1" applyFill="1" applyBorder="1" applyAlignment="1">
      <alignment horizontal="right"/>
    </xf>
    <xf numFmtId="0" fontId="0" fillId="23" borderId="35" xfId="0" applyFont="1" applyFill="1" applyBorder="1" applyAlignment="1">
      <alignment horizontal="left"/>
    </xf>
    <xf numFmtId="0" fontId="0" fillId="23" borderId="27" xfId="0" applyFont="1" applyFill="1" applyBorder="1" applyAlignment="1">
      <alignment/>
    </xf>
    <xf numFmtId="0" fontId="0" fillId="0" borderId="31" xfId="0" applyFont="1" applyBorder="1" applyAlignment="1">
      <alignment/>
    </xf>
    <xf numFmtId="0" fontId="0" fillId="0" borderId="37" xfId="0" applyFont="1" applyBorder="1" applyAlignment="1">
      <alignment/>
    </xf>
    <xf numFmtId="0" fontId="0" fillId="23" borderId="48" xfId="0" applyFont="1" applyFill="1" applyBorder="1" applyAlignment="1">
      <alignment horizontal="center"/>
    </xf>
    <xf numFmtId="0" fontId="0" fillId="0" borderId="70" xfId="0" applyFont="1" applyBorder="1" applyAlignment="1">
      <alignment/>
    </xf>
    <xf numFmtId="0" fontId="0" fillId="23" borderId="24" xfId="0" applyFont="1" applyFill="1" applyBorder="1" applyAlignment="1">
      <alignment/>
    </xf>
    <xf numFmtId="0" fontId="0" fillId="0" borderId="0" xfId="0" applyFont="1" applyAlignment="1">
      <alignment horizontal="left"/>
    </xf>
    <xf numFmtId="0" fontId="0" fillId="0" borderId="0" xfId="0" applyFont="1" applyAlignment="1" quotePrefix="1">
      <alignment/>
    </xf>
    <xf numFmtId="0" fontId="9" fillId="0" borderId="0" xfId="0" applyFont="1" applyFill="1" applyBorder="1" applyAlignment="1">
      <alignment/>
    </xf>
    <xf numFmtId="0" fontId="0" fillId="0" borderId="0" xfId="0" applyFont="1" applyAlignment="1">
      <alignment horizontal="right"/>
    </xf>
    <xf numFmtId="3" fontId="0" fillId="0" borderId="20" xfId="0" applyNumberFormat="1" applyFont="1" applyFill="1" applyBorder="1" applyAlignment="1">
      <alignment/>
    </xf>
    <xf numFmtId="3" fontId="0" fillId="0" borderId="35" xfId="0" applyNumberFormat="1" applyFont="1" applyFill="1" applyBorder="1" applyAlignment="1">
      <alignment/>
    </xf>
    <xf numFmtId="3" fontId="0" fillId="0" borderId="0" xfId="0" applyNumberFormat="1" applyFont="1" applyFill="1" applyBorder="1" applyAlignment="1">
      <alignment/>
    </xf>
    <xf numFmtId="0" fontId="7" fillId="0" borderId="0" xfId="0" applyFont="1" applyAlignment="1">
      <alignment vertical="top" wrapText="1"/>
    </xf>
    <xf numFmtId="0" fontId="0" fillId="0" borderId="0" xfId="0" applyFont="1" applyBorder="1" applyAlignment="1">
      <alignment horizontal="center"/>
    </xf>
    <xf numFmtId="0" fontId="0" fillId="0" borderId="15" xfId="0" applyFont="1" applyBorder="1" applyAlignment="1">
      <alignment/>
    </xf>
    <xf numFmtId="43" fontId="0" fillId="0" borderId="70" xfId="0" applyNumberFormat="1" applyFont="1" applyFill="1" applyBorder="1" applyAlignment="1">
      <alignment horizontal="center"/>
    </xf>
    <xf numFmtId="0" fontId="0" fillId="23" borderId="13" xfId="0" applyFont="1" applyFill="1" applyBorder="1" applyAlignment="1">
      <alignment/>
    </xf>
    <xf numFmtId="43" fontId="0" fillId="0" borderId="67" xfId="0" applyNumberFormat="1" applyFont="1" applyFill="1" applyBorder="1" applyAlignment="1">
      <alignment horizontal="center"/>
    </xf>
    <xf numFmtId="0" fontId="0" fillId="23" borderId="40" xfId="0" applyFont="1" applyFill="1" applyBorder="1" applyAlignment="1">
      <alignment/>
    </xf>
    <xf numFmtId="43" fontId="0" fillId="0" borderId="73" xfId="0" applyNumberFormat="1" applyFont="1" applyFill="1" applyBorder="1" applyAlignment="1">
      <alignment horizontal="center"/>
    </xf>
    <xf numFmtId="43" fontId="0" fillId="0" borderId="0" xfId="0" applyNumberFormat="1" applyFont="1" applyFill="1" applyAlignment="1">
      <alignment horizontal="center"/>
    </xf>
    <xf numFmtId="0" fontId="0" fillId="0" borderId="42" xfId="0" applyFont="1" applyFill="1" applyBorder="1" applyAlignment="1">
      <alignment horizontal="center"/>
    </xf>
    <xf numFmtId="43" fontId="0" fillId="0" borderId="61" xfId="0" applyNumberFormat="1" applyFont="1" applyFill="1" applyBorder="1" applyAlignment="1">
      <alignment horizontal="center"/>
    </xf>
    <xf numFmtId="43" fontId="0" fillId="0" borderId="71" xfId="0" applyNumberFormat="1" applyFont="1" applyFill="1" applyBorder="1" applyAlignment="1">
      <alignment/>
    </xf>
    <xf numFmtId="0" fontId="0" fillId="23" borderId="79" xfId="0" applyFont="1" applyFill="1" applyBorder="1" applyAlignment="1">
      <alignment horizontal="left"/>
    </xf>
    <xf numFmtId="0" fontId="0" fillId="23" borderId="80" xfId="0" applyFont="1" applyFill="1" applyBorder="1" applyAlignment="1">
      <alignment horizontal="left"/>
    </xf>
    <xf numFmtId="43" fontId="0" fillId="0" borderId="58" xfId="0" applyNumberFormat="1" applyFont="1" applyFill="1" applyBorder="1" applyAlignment="1">
      <alignment/>
    </xf>
    <xf numFmtId="0" fontId="0" fillId="23" borderId="44" xfId="0" applyFont="1" applyFill="1" applyBorder="1" applyAlignment="1">
      <alignment horizontal="left"/>
    </xf>
    <xf numFmtId="0" fontId="0" fillId="23" borderId="49" xfId="0" applyFont="1" applyFill="1" applyBorder="1" applyAlignment="1">
      <alignment horizontal="left"/>
    </xf>
    <xf numFmtId="0" fontId="0" fillId="23" borderId="33" xfId="0" applyFont="1" applyFill="1" applyBorder="1" applyAlignment="1">
      <alignment horizontal="right"/>
    </xf>
    <xf numFmtId="43" fontId="0" fillId="0" borderId="61" xfId="0" applyNumberFormat="1" applyFont="1" applyFill="1" applyBorder="1" applyAlignment="1">
      <alignment/>
    </xf>
    <xf numFmtId="43" fontId="0" fillId="0" borderId="67" xfId="0" applyNumberFormat="1" applyFont="1" applyFill="1" applyBorder="1" applyAlignment="1">
      <alignment/>
    </xf>
    <xf numFmtId="43" fontId="0" fillId="0" borderId="73" xfId="0" applyNumberFormat="1" applyFont="1" applyFill="1" applyBorder="1" applyAlignment="1">
      <alignment/>
    </xf>
    <xf numFmtId="43" fontId="0" fillId="0" borderId="68" xfId="0" applyNumberFormat="1" applyFont="1" applyFill="1" applyBorder="1" applyAlignment="1">
      <alignment horizontal="center"/>
    </xf>
    <xf numFmtId="43" fontId="0" fillId="0" borderId="48" xfId="0" applyNumberFormat="1" applyFont="1" applyFill="1" applyBorder="1" applyAlignment="1">
      <alignment/>
    </xf>
    <xf numFmtId="43" fontId="0" fillId="0" borderId="10" xfId="0" applyNumberFormat="1" applyFont="1" applyFill="1" applyBorder="1" applyAlignment="1">
      <alignment/>
    </xf>
    <xf numFmtId="3" fontId="0" fillId="0" borderId="38" xfId="0" applyNumberFormat="1" applyFont="1" applyFill="1" applyBorder="1" applyAlignment="1">
      <alignment horizontal="center"/>
    </xf>
    <xf numFmtId="0" fontId="0" fillId="23" borderId="38" xfId="0" applyFont="1" applyFill="1" applyBorder="1" applyAlignment="1">
      <alignment/>
    </xf>
    <xf numFmtId="0" fontId="0" fillId="23" borderId="53" xfId="0" applyFont="1" applyFill="1" applyBorder="1" applyAlignment="1">
      <alignment horizontal="center" vertical="center"/>
    </xf>
    <xf numFmtId="0" fontId="0" fillId="23" borderId="74" xfId="0" applyFont="1" applyFill="1" applyBorder="1" applyAlignment="1">
      <alignment horizontal="center" vertical="center" wrapText="1"/>
    </xf>
    <xf numFmtId="0" fontId="0" fillId="23" borderId="81" xfId="0" applyFont="1" applyFill="1" applyBorder="1" applyAlignment="1">
      <alignment horizontal="center" vertical="center" wrapText="1"/>
    </xf>
    <xf numFmtId="0" fontId="0" fillId="23" borderId="14" xfId="0" applyFont="1" applyFill="1" applyBorder="1" applyAlignment="1">
      <alignment horizontal="center" vertical="center" wrapText="1"/>
    </xf>
    <xf numFmtId="0" fontId="0" fillId="23" borderId="29" xfId="0" applyFont="1" applyFill="1" applyBorder="1" applyAlignment="1">
      <alignment horizontal="center" vertical="center" wrapText="1"/>
    </xf>
    <xf numFmtId="0" fontId="0" fillId="23" borderId="82" xfId="0" applyFont="1" applyFill="1" applyBorder="1" applyAlignment="1">
      <alignment horizontal="center" vertical="center" wrapText="1"/>
    </xf>
    <xf numFmtId="0" fontId="0" fillId="23" borderId="65" xfId="0" applyFont="1" applyFill="1" applyBorder="1" applyAlignment="1">
      <alignment horizontal="center" vertical="center" wrapText="1"/>
    </xf>
    <xf numFmtId="0" fontId="0" fillId="23" borderId="19" xfId="0" applyFont="1" applyFill="1" applyBorder="1" applyAlignment="1">
      <alignment horizontal="center"/>
    </xf>
    <xf numFmtId="0" fontId="0" fillId="23" borderId="66" xfId="0" applyFont="1" applyFill="1" applyBorder="1" applyAlignment="1">
      <alignment horizontal="center" vertical="center" wrapText="1"/>
    </xf>
    <xf numFmtId="0" fontId="0" fillId="0" borderId="44" xfId="0" applyFont="1" applyBorder="1" applyAlignment="1">
      <alignment horizontal="center"/>
    </xf>
    <xf numFmtId="0" fontId="42" fillId="30" borderId="0" xfId="0" applyFont="1" applyFill="1" applyAlignment="1">
      <alignment horizontal="right"/>
    </xf>
    <xf numFmtId="0" fontId="42" fillId="30" borderId="0" xfId="0" applyFont="1" applyFill="1" applyAlignment="1">
      <alignment/>
    </xf>
    <xf numFmtId="0" fontId="42" fillId="0" borderId="0" xfId="0" applyFont="1" applyFill="1" applyAlignment="1">
      <alignment/>
    </xf>
    <xf numFmtId="0" fontId="42" fillId="0" borderId="0" xfId="0" applyFont="1" applyAlignment="1">
      <alignment/>
    </xf>
    <xf numFmtId="0" fontId="41" fillId="30" borderId="0" xfId="0" applyFont="1" applyFill="1" applyAlignment="1">
      <alignment horizontal="center"/>
    </xf>
    <xf numFmtId="0" fontId="41" fillId="0" borderId="0" xfId="0" applyFont="1" applyFill="1" applyAlignment="1">
      <alignment/>
    </xf>
    <xf numFmtId="0" fontId="42" fillId="0" borderId="0" xfId="0" applyFont="1" applyAlignment="1">
      <alignment horizontal="center"/>
    </xf>
    <xf numFmtId="0" fontId="42" fillId="0" borderId="0" xfId="0" applyFont="1" applyAlignment="1">
      <alignment horizontal="right"/>
    </xf>
    <xf numFmtId="3" fontId="42" fillId="0" borderId="0" xfId="0" applyNumberFormat="1" applyFont="1" applyAlignment="1">
      <alignment/>
    </xf>
    <xf numFmtId="0" fontId="43" fillId="0" borderId="0" xfId="0" applyFont="1" applyFill="1" applyBorder="1" applyAlignment="1">
      <alignment/>
    </xf>
    <xf numFmtId="0" fontId="42" fillId="0" borderId="0" xfId="0" applyFont="1" applyFill="1" applyBorder="1" applyAlignment="1">
      <alignment/>
    </xf>
    <xf numFmtId="0" fontId="42" fillId="23" borderId="43" xfId="0" applyFont="1" applyFill="1" applyBorder="1" applyAlignment="1">
      <alignment horizontal="center"/>
    </xf>
    <xf numFmtId="0" fontId="42" fillId="23" borderId="28" xfId="0" applyFont="1" applyFill="1" applyBorder="1" applyAlignment="1">
      <alignment/>
    </xf>
    <xf numFmtId="43" fontId="42" fillId="0" borderId="67" xfId="0" applyNumberFormat="1" applyFont="1" applyFill="1" applyBorder="1" applyAlignment="1">
      <alignment horizontal="center"/>
    </xf>
    <xf numFmtId="0" fontId="42" fillId="0" borderId="0" xfId="0" applyFont="1" applyBorder="1" applyAlignment="1">
      <alignment/>
    </xf>
    <xf numFmtId="0" fontId="42" fillId="30" borderId="0" xfId="0" applyFont="1" applyFill="1" applyAlignment="1">
      <alignment horizontal="center"/>
    </xf>
    <xf numFmtId="0" fontId="0" fillId="0" borderId="18"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48"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0" fillId="0" borderId="16"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10" fontId="0" fillId="0" borderId="72" xfId="0" applyNumberFormat="1" applyFont="1" applyFill="1" applyBorder="1" applyAlignment="1" applyProtection="1">
      <alignment horizontal="center" vertical="center"/>
      <protection/>
    </xf>
    <xf numFmtId="0" fontId="0" fillId="0" borderId="73" xfId="0" applyFont="1" applyFill="1" applyBorder="1" applyAlignment="1" applyProtection="1">
      <alignment horizontal="center" vertical="center"/>
      <protection/>
    </xf>
    <xf numFmtId="14" fontId="7" fillId="0" borderId="0" xfId="0" applyNumberFormat="1" applyFont="1" applyFill="1" applyAlignment="1">
      <alignment horizontal="left" vertical="top" wrapText="1"/>
    </xf>
    <xf numFmtId="0" fontId="0" fillId="0" borderId="62" xfId="0" applyFont="1" applyBorder="1" applyAlignment="1" applyProtection="1">
      <alignment horizontal="left" vertical="top" wrapText="1"/>
      <protection/>
    </xf>
    <xf numFmtId="0" fontId="0" fillId="0" borderId="12" xfId="0" applyFont="1" applyBorder="1" applyAlignment="1" applyProtection="1">
      <alignment horizontal="left" vertical="top" wrapText="1"/>
      <protection/>
    </xf>
    <xf numFmtId="0" fontId="0" fillId="0" borderId="38" xfId="0" applyFont="1" applyBorder="1" applyAlignment="1" applyProtection="1">
      <alignment horizontal="left" vertical="top" wrapText="1"/>
      <protection/>
    </xf>
    <xf numFmtId="0" fontId="0" fillId="0" borderId="64" xfId="0" applyFont="1" applyBorder="1" applyAlignment="1" applyProtection="1">
      <alignment horizontal="left" vertical="top" wrapText="1"/>
      <protection/>
    </xf>
    <xf numFmtId="49" fontId="0" fillId="23" borderId="56" xfId="0" applyNumberFormat="1" applyFont="1" applyFill="1" applyBorder="1" applyAlignment="1">
      <alignment horizontal="center"/>
    </xf>
    <xf numFmtId="49" fontId="0" fillId="0" borderId="47" xfId="0" applyNumberFormat="1" applyFont="1" applyBorder="1" applyAlignment="1">
      <alignment horizontal="center"/>
    </xf>
    <xf numFmtId="0" fontId="0" fillId="23" borderId="33" xfId="0" applyFont="1" applyFill="1" applyBorder="1" applyAlignment="1">
      <alignment horizontal="center"/>
    </xf>
    <xf numFmtId="0" fontId="0" fillId="23" borderId="45" xfId="0" applyFont="1" applyFill="1" applyBorder="1" applyAlignment="1">
      <alignment horizontal="center"/>
    </xf>
    <xf numFmtId="0" fontId="0" fillId="23" borderId="26" xfId="0" applyFont="1" applyFill="1" applyBorder="1" applyAlignment="1">
      <alignment horizontal="center"/>
    </xf>
    <xf numFmtId="0" fontId="0" fillId="23" borderId="60" xfId="0" applyFont="1" applyFill="1" applyBorder="1" applyAlignment="1">
      <alignment horizontal="center"/>
    </xf>
    <xf numFmtId="0" fontId="0" fillId="0" borderId="0" xfId="0" applyFont="1" applyFill="1" applyBorder="1" applyAlignment="1">
      <alignment horizontal="center"/>
    </xf>
    <xf numFmtId="14" fontId="7" fillId="0" borderId="0" xfId="0" applyNumberFormat="1" applyFont="1" applyAlignment="1">
      <alignment horizontal="left" vertical="top" wrapText="1"/>
    </xf>
    <xf numFmtId="14" fontId="0" fillId="0" borderId="0" xfId="0" applyNumberFormat="1" applyFont="1" applyAlignment="1">
      <alignment horizontal="left" vertical="top" wrapText="1"/>
    </xf>
    <xf numFmtId="0" fontId="0" fillId="0" borderId="0" xfId="0" applyFont="1" applyAlignment="1">
      <alignment horizontal="left"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26686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06"/>
  <sheetViews>
    <sheetView zoomScaleSheetLayoutView="100" zoomScalePageLayoutView="0" workbookViewId="0" topLeftCell="A1">
      <selection activeCell="G3" sqref="G3"/>
    </sheetView>
  </sheetViews>
  <sheetFormatPr defaultColWidth="11.421875" defaultRowHeight="12.75"/>
  <cols>
    <col min="1" max="1" width="5.421875" style="99" customWidth="1"/>
    <col min="2" max="2" width="18.57421875" style="12" customWidth="1"/>
    <col min="3" max="3" width="16.28125" style="12" customWidth="1"/>
    <col min="4" max="4" width="15.28125" style="12" customWidth="1"/>
    <col min="5" max="5" width="13.57421875" style="12" customWidth="1"/>
    <col min="6" max="6" width="12.28125" style="12" customWidth="1"/>
    <col min="7" max="8" width="14.28125" style="12" customWidth="1"/>
    <col min="9" max="9" width="10.7109375" style="12" customWidth="1"/>
    <col min="10" max="10" width="15.28125" style="12" customWidth="1"/>
    <col min="11" max="16384" width="11.421875" style="12" customWidth="1"/>
  </cols>
  <sheetData>
    <row r="1" spans="1:8" s="319" customFormat="1" ht="12.75">
      <c r="A1" s="317"/>
      <c r="B1" s="172" t="s">
        <v>337</v>
      </c>
      <c r="C1" s="318"/>
      <c r="D1" s="318"/>
      <c r="E1" s="318"/>
      <c r="F1" s="318"/>
      <c r="G1" s="318"/>
      <c r="H1" s="318"/>
    </row>
    <row r="2" ht="13.5" thickBot="1"/>
    <row r="3" spans="2:5" ht="13.5" thickBot="1">
      <c r="B3" s="1" t="s">
        <v>186</v>
      </c>
      <c r="C3" s="107" t="s">
        <v>345</v>
      </c>
      <c r="D3" s="174"/>
      <c r="E3" s="175"/>
    </row>
    <row r="4" spans="2:6" ht="13.5" thickBot="1">
      <c r="B4" s="1" t="s">
        <v>187</v>
      </c>
      <c r="C4" s="129">
        <v>41820</v>
      </c>
      <c r="D4" s="12" t="s">
        <v>343</v>
      </c>
      <c r="F4" s="173"/>
    </row>
    <row r="5" spans="2:6" ht="12.75">
      <c r="B5" s="1"/>
      <c r="C5" s="176"/>
      <c r="F5" s="173"/>
    </row>
    <row r="6" spans="2:13" ht="12.75" customHeight="1">
      <c r="B6" s="134" t="s">
        <v>363</v>
      </c>
      <c r="C6" s="341" t="str">
        <f>"The euro equivalent amount for the Swiss francs operations are based on the currency rate as of  "&amp;TEXT(C4,"jj/mm/aaaa")</f>
        <v>The euro equivalent amount for the Swiss francs operations are based on the currency rate as of  30/06/2014</v>
      </c>
      <c r="D6" s="341"/>
      <c r="E6" s="341"/>
      <c r="F6" s="341"/>
      <c r="G6" s="341"/>
      <c r="H6" s="341"/>
      <c r="I6" s="341"/>
      <c r="J6" s="341"/>
      <c r="M6" s="177"/>
    </row>
    <row r="7" spans="2:10" ht="12.75">
      <c r="B7" s="178"/>
      <c r="C7" s="128"/>
      <c r="D7" s="128"/>
      <c r="E7" s="128"/>
      <c r="F7" s="128"/>
      <c r="G7" s="128"/>
      <c r="H7" s="128"/>
      <c r="I7" s="128"/>
      <c r="J7" s="128"/>
    </row>
    <row r="8" ht="12.75">
      <c r="C8" s="179"/>
    </row>
    <row r="9" spans="1:8" s="322" customFormat="1" ht="12.75">
      <c r="A9" s="321">
        <v>1</v>
      </c>
      <c r="B9" s="172" t="s">
        <v>207</v>
      </c>
      <c r="C9" s="172"/>
      <c r="D9" s="172"/>
      <c r="E9" s="172"/>
      <c r="F9" s="172"/>
      <c r="G9" s="172"/>
      <c r="H9" s="172"/>
    </row>
    <row r="11" ht="13.5" thickBot="1"/>
    <row r="12" spans="1:8" ht="13.5" thickBot="1">
      <c r="A12" s="99" t="s">
        <v>155</v>
      </c>
      <c r="B12" s="16" t="s">
        <v>79</v>
      </c>
      <c r="C12" s="17"/>
      <c r="D12" s="17"/>
      <c r="E12" s="119" t="s">
        <v>345</v>
      </c>
      <c r="F12" s="180"/>
      <c r="G12" s="180"/>
      <c r="H12" s="181"/>
    </row>
    <row r="13" spans="2:8" ht="12.75">
      <c r="B13" s="18" t="s">
        <v>208</v>
      </c>
      <c r="C13" s="19"/>
      <c r="D13" s="19"/>
      <c r="E13" s="119" t="s">
        <v>345</v>
      </c>
      <c r="F13" s="182"/>
      <c r="G13" s="182"/>
      <c r="H13" s="183"/>
    </row>
    <row r="14" spans="2:8" ht="13.5" thickBot="1">
      <c r="B14" s="20" t="s">
        <v>55</v>
      </c>
      <c r="C14" s="21"/>
      <c r="D14" s="21"/>
      <c r="E14" s="120" t="s">
        <v>360</v>
      </c>
      <c r="F14" s="184"/>
      <c r="G14" s="184"/>
      <c r="H14" s="161"/>
    </row>
    <row r="15" spans="1:9" s="173" customFormat="1" ht="12.75">
      <c r="A15" s="185"/>
      <c r="B15" s="186"/>
      <c r="C15" s="186"/>
      <c r="D15" s="186"/>
      <c r="E15" s="186"/>
      <c r="F15" s="187"/>
      <c r="G15" s="13"/>
      <c r="H15" s="13"/>
      <c r="I15" s="13"/>
    </row>
    <row r="16" spans="1:9" s="173" customFormat="1" ht="13.5" thickBot="1">
      <c r="A16" s="185"/>
      <c r="B16" s="13"/>
      <c r="C16" s="13"/>
      <c r="D16" s="13"/>
      <c r="E16" s="13"/>
      <c r="F16" s="187"/>
      <c r="G16" s="13"/>
      <c r="H16" s="13"/>
      <c r="I16" s="13"/>
    </row>
    <row r="17" spans="1:9" ht="13.5" thickBot="1">
      <c r="A17" s="99" t="s">
        <v>156</v>
      </c>
      <c r="B17" s="76"/>
      <c r="C17" s="76"/>
      <c r="D17" s="76"/>
      <c r="E17" s="14"/>
      <c r="F17" s="44" t="s">
        <v>73</v>
      </c>
      <c r="G17" s="45" t="s">
        <v>305</v>
      </c>
      <c r="H17" s="34" t="s">
        <v>78</v>
      </c>
      <c r="I17" s="152"/>
    </row>
    <row r="18" spans="2:9" ht="12.75">
      <c r="B18" s="23" t="s">
        <v>209</v>
      </c>
      <c r="C18" s="24"/>
      <c r="D18" s="24"/>
      <c r="E18" s="26" t="s">
        <v>25</v>
      </c>
      <c r="F18" s="138"/>
      <c r="G18" s="188"/>
      <c r="H18" s="189"/>
      <c r="I18" s="152"/>
    </row>
    <row r="19" spans="2:9" ht="12.75">
      <c r="B19" s="23"/>
      <c r="C19" s="24"/>
      <c r="D19" s="24"/>
      <c r="E19" s="25" t="s">
        <v>23</v>
      </c>
      <c r="F19" s="143"/>
      <c r="G19" s="144"/>
      <c r="H19" s="190"/>
      <c r="I19" s="152"/>
    </row>
    <row r="20" spans="2:9" ht="13.5" thickBot="1">
      <c r="B20" s="20"/>
      <c r="C20" s="21"/>
      <c r="D20" s="21"/>
      <c r="E20" s="40" t="s">
        <v>24</v>
      </c>
      <c r="F20" s="146"/>
      <c r="G20" s="191"/>
      <c r="H20" s="192"/>
      <c r="I20" s="152"/>
    </row>
    <row r="21" spans="1:9" s="173" customFormat="1" ht="12.75">
      <c r="A21" s="185"/>
      <c r="B21" s="13"/>
      <c r="C21" s="13"/>
      <c r="D21" s="13"/>
      <c r="E21" s="13"/>
      <c r="F21" s="193"/>
      <c r="G21" s="193"/>
      <c r="H21" s="193"/>
      <c r="I21" s="13"/>
    </row>
    <row r="22" spans="1:9" s="173" customFormat="1" ht="13.5" thickBot="1">
      <c r="A22" s="185"/>
      <c r="B22" s="13"/>
      <c r="C22" s="13"/>
      <c r="D22" s="13"/>
      <c r="E22" s="13"/>
      <c r="F22" s="193"/>
      <c r="G22" s="193"/>
      <c r="H22" s="193"/>
      <c r="I22" s="13"/>
    </row>
    <row r="23" spans="1:9" s="173" customFormat="1" ht="13.5" thickBot="1">
      <c r="A23" s="185" t="s">
        <v>157</v>
      </c>
      <c r="B23" s="152"/>
      <c r="C23" s="152"/>
      <c r="E23" s="194"/>
      <c r="F23" s="38" t="s">
        <v>73</v>
      </c>
      <c r="G23" s="195" t="s">
        <v>306</v>
      </c>
      <c r="H23" s="196" t="s">
        <v>78</v>
      </c>
      <c r="I23" s="13"/>
    </row>
    <row r="24" spans="2:9" s="173" customFormat="1" ht="12.75">
      <c r="B24" s="16" t="s">
        <v>307</v>
      </c>
      <c r="C24" s="17"/>
      <c r="D24" s="17"/>
      <c r="E24" s="39" t="s">
        <v>25</v>
      </c>
      <c r="F24" s="197"/>
      <c r="G24" s="198"/>
      <c r="H24" s="199"/>
      <c r="I24" s="13"/>
    </row>
    <row r="25" spans="1:9" s="173" customFormat="1" ht="12.75">
      <c r="A25" s="185"/>
      <c r="B25" s="23"/>
      <c r="C25" s="24"/>
      <c r="D25" s="24"/>
      <c r="E25" s="25" t="s">
        <v>23</v>
      </c>
      <c r="F25" s="121" t="s">
        <v>350</v>
      </c>
      <c r="G25" s="122"/>
      <c r="H25" s="123" t="s">
        <v>349</v>
      </c>
      <c r="I25" s="13"/>
    </row>
    <row r="26" spans="1:9" s="173" customFormat="1" ht="13.5" thickBot="1">
      <c r="A26" s="185"/>
      <c r="B26" s="20"/>
      <c r="C26" s="21"/>
      <c r="D26" s="21"/>
      <c r="E26" s="40" t="s">
        <v>24</v>
      </c>
      <c r="F26" s="146"/>
      <c r="G26" s="147"/>
      <c r="H26" s="148"/>
      <c r="I26" s="13"/>
    </row>
    <row r="27" spans="1:9" s="173" customFormat="1" ht="12.75">
      <c r="A27" s="185"/>
      <c r="B27" s="13"/>
      <c r="C27" s="13"/>
      <c r="D27" s="13"/>
      <c r="E27" s="13"/>
      <c r="F27" s="193"/>
      <c r="G27" s="193"/>
      <c r="H27" s="193"/>
      <c r="I27" s="13"/>
    </row>
    <row r="28" spans="1:9" s="173" customFormat="1" ht="13.5" thickBot="1">
      <c r="A28" s="185"/>
      <c r="B28" s="13"/>
      <c r="C28" s="13"/>
      <c r="D28" s="13"/>
      <c r="E28" s="13"/>
      <c r="F28" s="193"/>
      <c r="G28" s="193"/>
      <c r="H28" s="193"/>
      <c r="I28" s="13"/>
    </row>
    <row r="29" spans="1:7" ht="12.75">
      <c r="A29" s="99" t="s">
        <v>210</v>
      </c>
      <c r="B29" s="16" t="s">
        <v>304</v>
      </c>
      <c r="C29" s="27"/>
      <c r="D29" s="339">
        <v>0.1027</v>
      </c>
      <c r="E29" s="152"/>
      <c r="F29" s="152"/>
      <c r="G29" s="152"/>
    </row>
    <row r="30" spans="2:4" ht="13.5" thickBot="1">
      <c r="B30" s="20"/>
      <c r="C30" s="28" t="s">
        <v>103</v>
      </c>
      <c r="D30" s="340"/>
    </row>
    <row r="33" spans="1:8" s="322" customFormat="1" ht="12.75">
      <c r="A33" s="321">
        <v>2</v>
      </c>
      <c r="B33" s="172" t="s">
        <v>22</v>
      </c>
      <c r="C33" s="172"/>
      <c r="D33" s="172"/>
      <c r="E33" s="172"/>
      <c r="F33" s="172"/>
      <c r="G33" s="172"/>
      <c r="H33" s="172"/>
    </row>
    <row r="36" spans="1:2" s="2" customFormat="1" ht="12.75">
      <c r="A36" s="99" t="s">
        <v>158</v>
      </c>
      <c r="B36" s="4" t="s">
        <v>200</v>
      </c>
    </row>
    <row r="37" spans="1:2" s="2" customFormat="1" ht="13.5" thickBot="1">
      <c r="A37" s="99"/>
      <c r="B37" s="4"/>
    </row>
    <row r="38" spans="2:7" ht="12.75">
      <c r="B38" s="16" t="s">
        <v>8</v>
      </c>
      <c r="C38" s="17"/>
      <c r="D38" s="17"/>
      <c r="E38" s="135" t="s">
        <v>345</v>
      </c>
      <c r="F38" s="200"/>
      <c r="G38" s="201"/>
    </row>
    <row r="39" spans="2:7" ht="12.75">
      <c r="B39" s="18" t="s">
        <v>3</v>
      </c>
      <c r="C39" s="19"/>
      <c r="D39" s="19"/>
      <c r="E39" s="136" t="s">
        <v>45</v>
      </c>
      <c r="F39" s="182"/>
      <c r="G39" s="183"/>
    </row>
    <row r="40" spans="2:7" ht="13.5" thickBot="1">
      <c r="B40" s="29" t="s">
        <v>4</v>
      </c>
      <c r="C40" s="30"/>
      <c r="D40" s="30"/>
      <c r="E40" s="137" t="s">
        <v>346</v>
      </c>
      <c r="F40" s="202"/>
      <c r="G40" s="203"/>
    </row>
    <row r="41" spans="1:6" s="173" customFormat="1" ht="13.5" thickBot="1">
      <c r="A41" s="185"/>
      <c r="B41" s="204"/>
      <c r="C41" s="204"/>
      <c r="D41" s="204"/>
      <c r="E41" s="168"/>
      <c r="F41" s="186"/>
    </row>
    <row r="42" spans="2:10" ht="12.75">
      <c r="B42" s="31" t="s">
        <v>9</v>
      </c>
      <c r="C42" s="32"/>
      <c r="D42" s="32"/>
      <c r="E42" s="169" t="s">
        <v>338</v>
      </c>
      <c r="F42" s="180"/>
      <c r="G42" s="180"/>
      <c r="H42" s="180"/>
      <c r="I42" s="180"/>
      <c r="J42" s="181"/>
    </row>
    <row r="43" spans="2:10" ht="12.75">
      <c r="B43" s="23" t="s">
        <v>146</v>
      </c>
      <c r="C43" s="24"/>
      <c r="D43" s="24"/>
      <c r="E43" s="143" t="s">
        <v>347</v>
      </c>
      <c r="F43" s="182"/>
      <c r="G43" s="182"/>
      <c r="H43" s="182"/>
      <c r="I43" s="182"/>
      <c r="J43" s="183"/>
    </row>
    <row r="44" spans="1:10" s="173" customFormat="1" ht="13.5" thickBot="1">
      <c r="A44" s="185"/>
      <c r="B44" s="29" t="s">
        <v>147</v>
      </c>
      <c r="C44" s="30"/>
      <c r="D44" s="30"/>
      <c r="E44" s="139" t="s">
        <v>347</v>
      </c>
      <c r="F44" s="202"/>
      <c r="G44" s="156"/>
      <c r="H44" s="156"/>
      <c r="I44" s="156"/>
      <c r="J44" s="205"/>
    </row>
    <row r="47" spans="1:2" s="2" customFormat="1" ht="12.75">
      <c r="A47" s="99" t="s">
        <v>159</v>
      </c>
      <c r="B47" s="4" t="s">
        <v>7</v>
      </c>
    </row>
    <row r="48" spans="1:2" s="2" customFormat="1" ht="13.5" thickBot="1">
      <c r="A48" s="99"/>
      <c r="B48" s="4"/>
    </row>
    <row r="49" spans="1:7" s="2" customFormat="1" ht="12.75">
      <c r="A49" s="99"/>
      <c r="B49" s="4"/>
      <c r="C49" s="13"/>
      <c r="E49" s="38" t="s">
        <v>6</v>
      </c>
      <c r="F49" s="206" t="s">
        <v>212</v>
      </c>
      <c r="G49" s="207"/>
    </row>
    <row r="50" spans="1:7" s="2" customFormat="1" ht="13.5" thickBot="1">
      <c r="A50" s="99"/>
      <c r="B50" s="4"/>
      <c r="C50" s="76"/>
      <c r="E50" s="208" t="s">
        <v>237</v>
      </c>
      <c r="F50" s="209" t="s">
        <v>309</v>
      </c>
      <c r="G50" s="210"/>
    </row>
    <row r="51" spans="2:7" ht="12.75">
      <c r="B51" s="16" t="s">
        <v>0</v>
      </c>
      <c r="C51" s="211" t="s">
        <v>5</v>
      </c>
      <c r="D51" s="90"/>
      <c r="E51" s="212">
        <v>0</v>
      </c>
      <c r="F51" s="213"/>
      <c r="G51" s="181"/>
    </row>
    <row r="52" spans="1:7" s="173" customFormat="1" ht="12.75">
      <c r="A52" s="185"/>
      <c r="B52" s="23"/>
      <c r="C52" s="96" t="s">
        <v>14</v>
      </c>
      <c r="D52" s="36"/>
      <c r="E52" s="214">
        <v>0</v>
      </c>
      <c r="F52" s="215"/>
      <c r="G52" s="216"/>
    </row>
    <row r="53" spans="2:7" ht="12.75">
      <c r="B53" s="23"/>
      <c r="C53" s="96" t="s">
        <v>13</v>
      </c>
      <c r="D53" s="36"/>
      <c r="E53" s="214">
        <v>74113.797</v>
      </c>
      <c r="F53" s="136"/>
      <c r="G53" s="183"/>
    </row>
    <row r="54" spans="2:7" ht="13.5" thickBot="1">
      <c r="B54" s="23"/>
      <c r="C54" s="217" t="s">
        <v>100</v>
      </c>
      <c r="D54" s="53"/>
      <c r="E54" s="218">
        <v>0</v>
      </c>
      <c r="F54" s="219"/>
      <c r="G54" s="203"/>
    </row>
    <row r="55" spans="2:7" ht="13.5" thickBot="1">
      <c r="B55" s="43"/>
      <c r="C55" s="77" t="s">
        <v>6</v>
      </c>
      <c r="D55" s="70"/>
      <c r="E55" s="105">
        <f>SUM(E51:E54)</f>
        <v>74113.797</v>
      </c>
      <c r="F55" s="220"/>
      <c r="G55" s="175"/>
    </row>
    <row r="56" ht="13.5" thickBot="1">
      <c r="E56" s="221"/>
    </row>
    <row r="57" spans="2:5" ht="13.5" thickBot="1">
      <c r="B57" s="43" t="s">
        <v>20</v>
      </c>
      <c r="C57" s="70"/>
      <c r="D57" s="62"/>
      <c r="E57" s="132">
        <v>51769.334</v>
      </c>
    </row>
    <row r="60" spans="1:2" s="2" customFormat="1" ht="12.75">
      <c r="A60" s="99" t="s">
        <v>160</v>
      </c>
      <c r="B60" s="4" t="s">
        <v>189</v>
      </c>
    </row>
    <row r="61" spans="1:2" s="2" customFormat="1" ht="13.5" thickBot="1">
      <c r="A61" s="99"/>
      <c r="B61" s="4"/>
    </row>
    <row r="62" spans="2:4" ht="12.75" customHeight="1" thickBot="1">
      <c r="B62" s="161"/>
      <c r="C62" s="222" t="s">
        <v>310</v>
      </c>
      <c r="D62" s="223" t="s">
        <v>311</v>
      </c>
    </row>
    <row r="63" spans="2:4" ht="12.75">
      <c r="B63" s="23" t="s">
        <v>67</v>
      </c>
      <c r="C63" s="140">
        <v>1.25</v>
      </c>
      <c r="D63" s="131">
        <f>E55/E57</f>
        <v>1.431615809467435</v>
      </c>
    </row>
    <row r="64" spans="2:4" ht="12.75">
      <c r="B64" s="18" t="s">
        <v>313</v>
      </c>
      <c r="C64" s="224"/>
      <c r="D64" s="225"/>
    </row>
    <row r="65" spans="2:4" ht="13.5" thickBot="1">
      <c r="B65" s="20" t="s">
        <v>312</v>
      </c>
      <c r="C65" s="226"/>
      <c r="D65" s="227"/>
    </row>
    <row r="66" spans="1:5" s="173" customFormat="1" ht="12.75">
      <c r="A66" s="185"/>
      <c r="B66" s="13"/>
      <c r="C66" s="100"/>
      <c r="D66" s="13"/>
      <c r="E66" s="13"/>
    </row>
    <row r="67" spans="1:5" s="173" customFormat="1" ht="12.75">
      <c r="A67" s="185"/>
      <c r="B67" s="13"/>
      <c r="C67" s="100"/>
      <c r="D67" s="13"/>
      <c r="E67" s="13"/>
    </row>
    <row r="68" spans="1:5" s="173" customFormat="1" ht="12.75">
      <c r="A68" s="185" t="s">
        <v>161</v>
      </c>
      <c r="B68" s="8" t="s">
        <v>211</v>
      </c>
      <c r="C68" s="100"/>
      <c r="D68" s="13"/>
      <c r="E68" s="13"/>
    </row>
    <row r="69" spans="1:5" s="173" customFormat="1" ht="13.5" thickBot="1">
      <c r="A69" s="185"/>
      <c r="B69" s="13"/>
      <c r="C69" s="100"/>
      <c r="D69" s="13"/>
      <c r="E69" s="13"/>
    </row>
    <row r="70" spans="1:7" s="173" customFormat="1" ht="13.5" thickBot="1">
      <c r="A70" s="185"/>
      <c r="B70" s="13"/>
      <c r="C70" s="100"/>
      <c r="D70" s="13"/>
      <c r="E70" s="33" t="s">
        <v>73</v>
      </c>
      <c r="F70" s="45" t="s">
        <v>305</v>
      </c>
      <c r="G70" s="54" t="s">
        <v>78</v>
      </c>
    </row>
    <row r="71" spans="2:7" ht="12.75">
      <c r="B71" s="16" t="s">
        <v>2</v>
      </c>
      <c r="C71" s="17"/>
      <c r="D71" s="39" t="s">
        <v>25</v>
      </c>
      <c r="E71" s="138" t="s">
        <v>348</v>
      </c>
      <c r="F71" s="141"/>
      <c r="G71" s="142" t="s">
        <v>349</v>
      </c>
    </row>
    <row r="72" spans="2:7" ht="12.75">
      <c r="B72" s="23"/>
      <c r="C72" s="24"/>
      <c r="D72" s="25" t="s">
        <v>23</v>
      </c>
      <c r="E72" s="143" t="s">
        <v>350</v>
      </c>
      <c r="F72" s="144"/>
      <c r="G72" s="145" t="s">
        <v>349</v>
      </c>
    </row>
    <row r="73" spans="2:7" ht="13.5" thickBot="1">
      <c r="B73" s="20"/>
      <c r="C73" s="21"/>
      <c r="D73" s="40" t="s">
        <v>24</v>
      </c>
      <c r="E73" s="146"/>
      <c r="F73" s="147"/>
      <c r="G73" s="148"/>
    </row>
    <row r="74" spans="2:4" ht="12.75">
      <c r="B74" s="152"/>
      <c r="C74" s="152"/>
      <c r="D74" s="152"/>
    </row>
    <row r="75" spans="2:4" ht="12.75">
      <c r="B75" s="152"/>
      <c r="C75" s="152"/>
      <c r="D75" s="152"/>
    </row>
    <row r="76" spans="1:3" s="173" customFormat="1" ht="12.75">
      <c r="A76" s="185" t="s">
        <v>162</v>
      </c>
      <c r="B76" s="10" t="s">
        <v>197</v>
      </c>
      <c r="C76" s="11"/>
    </row>
    <row r="77" spans="1:5" ht="13.5" thickBot="1">
      <c r="A77" s="15"/>
      <c r="B77" s="3"/>
      <c r="C77" s="3"/>
      <c r="E77" s="1"/>
    </row>
    <row r="78" spans="2:7" ht="13.5" thickBot="1">
      <c r="B78" s="41" t="s">
        <v>17</v>
      </c>
      <c r="C78" s="70"/>
      <c r="D78" s="62"/>
      <c r="E78" s="34" t="s">
        <v>15</v>
      </c>
      <c r="G78" s="152"/>
    </row>
    <row r="79" spans="2:7" ht="12.75">
      <c r="B79" s="18" t="s">
        <v>18</v>
      </c>
      <c r="C79" s="19"/>
      <c r="D79" s="36"/>
      <c r="E79" s="228">
        <v>562</v>
      </c>
      <c r="G79" s="152"/>
    </row>
    <row r="80" spans="2:7" ht="12.75">
      <c r="B80" s="18" t="s">
        <v>314</v>
      </c>
      <c r="C80" s="19"/>
      <c r="D80" s="36"/>
      <c r="E80" s="228">
        <v>0</v>
      </c>
      <c r="G80" s="152"/>
    </row>
    <row r="81" spans="2:7" ht="13.5" thickBot="1">
      <c r="B81" s="29" t="s">
        <v>19</v>
      </c>
      <c r="C81" s="30"/>
      <c r="D81" s="229"/>
      <c r="E81" s="230">
        <v>0</v>
      </c>
      <c r="G81" s="152"/>
    </row>
    <row r="82" spans="2:7" ht="13.5" thickBot="1">
      <c r="B82" s="43"/>
      <c r="C82" s="70"/>
      <c r="D82" s="231" t="s">
        <v>214</v>
      </c>
      <c r="E82" s="133">
        <f>SUM(E79:E81)</f>
        <v>562</v>
      </c>
      <c r="G82" s="152"/>
    </row>
    <row r="83" spans="2:7" ht="12.75">
      <c r="B83" s="232" t="s">
        <v>20</v>
      </c>
      <c r="C83" s="233"/>
      <c r="D83" s="64"/>
      <c r="E83" s="234">
        <v>51769</v>
      </c>
      <c r="G83" s="152"/>
    </row>
    <row r="84" spans="2:7" ht="13.5" thickBot="1">
      <c r="B84" s="52" t="s">
        <v>21</v>
      </c>
      <c r="C84" s="235"/>
      <c r="D84" s="53"/>
      <c r="E84" s="236">
        <v>0</v>
      </c>
      <c r="G84" s="152"/>
    </row>
    <row r="85" spans="2:7" ht="13.5" thickBot="1">
      <c r="B85" s="43"/>
      <c r="C85" s="70"/>
      <c r="D85" s="231" t="s">
        <v>102</v>
      </c>
      <c r="E85" s="133">
        <f>SUM(E83:E84)</f>
        <v>51769</v>
      </c>
      <c r="G85" s="152"/>
    </row>
    <row r="86" spans="2:7" ht="13.5" thickBot="1">
      <c r="B86" s="41" t="s">
        <v>16</v>
      </c>
      <c r="C86" s="70"/>
      <c r="D86" s="62"/>
      <c r="E86" s="133">
        <f>E82+E85</f>
        <v>52331</v>
      </c>
      <c r="G86" s="152"/>
    </row>
    <row r="88" spans="9:10" ht="12.75">
      <c r="I88" s="173"/>
      <c r="J88" s="173"/>
    </row>
    <row r="89" spans="1:8" s="322" customFormat="1" ht="12.75">
      <c r="A89" s="321">
        <v>3</v>
      </c>
      <c r="B89" s="172" t="s">
        <v>198</v>
      </c>
      <c r="C89" s="172"/>
      <c r="D89" s="172"/>
      <c r="E89" s="172"/>
      <c r="F89" s="172"/>
      <c r="G89" s="172"/>
      <c r="H89" s="172"/>
    </row>
    <row r="90" s="108" customFormat="1" ht="12.75">
      <c r="A90" s="237"/>
    </row>
    <row r="92" spans="1:10" ht="12.75">
      <c r="A92" s="99" t="s">
        <v>163</v>
      </c>
      <c r="B92" s="7" t="s">
        <v>315</v>
      </c>
      <c r="C92" s="152"/>
      <c r="D92" s="152"/>
      <c r="E92" s="152"/>
      <c r="F92" s="152"/>
      <c r="G92" s="152"/>
      <c r="H92" s="152"/>
      <c r="I92" s="152"/>
      <c r="J92" s="152"/>
    </row>
    <row r="93" spans="2:10" ht="13.5" thickBot="1">
      <c r="B93" s="152"/>
      <c r="C93" s="152"/>
      <c r="D93" s="152"/>
      <c r="E93" s="152"/>
      <c r="F93" s="152"/>
      <c r="G93" s="152"/>
      <c r="H93" s="152"/>
      <c r="I93" s="152"/>
      <c r="J93" s="152"/>
    </row>
    <row r="94" spans="2:9" ht="13.5" thickBot="1">
      <c r="B94" s="76"/>
      <c r="C94" s="14"/>
      <c r="D94" s="89" t="s">
        <v>148</v>
      </c>
      <c r="E94" s="42" t="s">
        <v>10</v>
      </c>
      <c r="F94" s="170" t="s">
        <v>316</v>
      </c>
      <c r="G94" s="171"/>
      <c r="H94" s="152"/>
      <c r="I94" s="152"/>
    </row>
    <row r="95" spans="2:9" ht="12.75">
      <c r="B95" s="23" t="s">
        <v>46</v>
      </c>
      <c r="C95" s="24"/>
      <c r="D95" s="238"/>
      <c r="E95" s="150"/>
      <c r="F95" s="239"/>
      <c r="G95" s="240"/>
      <c r="H95" s="152"/>
      <c r="I95" s="152"/>
    </row>
    <row r="96" spans="2:9" ht="12.75">
      <c r="B96" s="18" t="s">
        <v>40</v>
      </c>
      <c r="C96" s="19"/>
      <c r="D96" s="241"/>
      <c r="E96" s="242">
        <v>93.3</v>
      </c>
      <c r="F96" s="243"/>
      <c r="G96" s="183"/>
      <c r="H96" s="152"/>
      <c r="I96" s="152"/>
    </row>
    <row r="97" spans="2:9" ht="12.75">
      <c r="B97" s="18" t="s">
        <v>41</v>
      </c>
      <c r="C97" s="19"/>
      <c r="D97" s="241"/>
      <c r="E97" s="149"/>
      <c r="F97" s="243"/>
      <c r="G97" s="183"/>
      <c r="H97" s="152"/>
      <c r="I97" s="152"/>
    </row>
    <row r="98" spans="2:9" ht="13.5" thickBot="1">
      <c r="B98" s="23" t="s">
        <v>100</v>
      </c>
      <c r="C98" s="24"/>
      <c r="D98" s="244"/>
      <c r="E98" s="150"/>
      <c r="F98" s="245"/>
      <c r="G98" s="203"/>
      <c r="H98" s="152"/>
      <c r="I98" s="152"/>
    </row>
    <row r="99" spans="2:9" ht="13.5" thickBot="1">
      <c r="B99" s="43"/>
      <c r="C99" s="77" t="s">
        <v>215</v>
      </c>
      <c r="D99" s="246"/>
      <c r="E99" s="106">
        <f>SUM(E95:E98)</f>
        <v>93.3</v>
      </c>
      <c r="F99" s="161"/>
      <c r="G99" s="152"/>
      <c r="H99" s="152"/>
      <c r="I99" s="152"/>
    </row>
    <row r="100" spans="1:6" s="13" customFormat="1" ht="13.5" thickBot="1">
      <c r="A100" s="193"/>
      <c r="B100" s="76"/>
      <c r="C100" s="88"/>
      <c r="D100" s="76"/>
      <c r="E100" s="151"/>
      <c r="F100" s="76"/>
    </row>
    <row r="101" spans="2:9" ht="13.5" thickBot="1">
      <c r="B101" s="20"/>
      <c r="C101" s="78" t="s">
        <v>190</v>
      </c>
      <c r="D101" s="160"/>
      <c r="E101" s="247">
        <v>59.5</v>
      </c>
      <c r="F101" s="161"/>
      <c r="G101" s="152"/>
      <c r="H101" s="152"/>
      <c r="I101" s="152"/>
    </row>
    <row r="102" spans="2:10" ht="12.75">
      <c r="B102" s="152"/>
      <c r="C102" s="152"/>
      <c r="D102" s="152"/>
      <c r="E102" s="152"/>
      <c r="F102" s="152"/>
      <c r="G102" s="152"/>
      <c r="H102" s="152"/>
      <c r="I102" s="152"/>
      <c r="J102" s="152"/>
    </row>
    <row r="103" spans="2:10" ht="12.75">
      <c r="B103" s="152"/>
      <c r="C103" s="152"/>
      <c r="D103" s="152"/>
      <c r="E103" s="152"/>
      <c r="F103" s="152"/>
      <c r="G103" s="152"/>
      <c r="H103" s="152"/>
      <c r="I103" s="152"/>
      <c r="J103" s="152"/>
    </row>
    <row r="104" spans="1:10" ht="12.75">
      <c r="A104" s="99" t="s">
        <v>164</v>
      </c>
      <c r="B104" s="7" t="s">
        <v>54</v>
      </c>
      <c r="C104" s="152"/>
      <c r="D104" s="152"/>
      <c r="E104" s="152"/>
      <c r="F104" s="152"/>
      <c r="G104" s="152"/>
      <c r="H104" s="152"/>
      <c r="I104" s="152"/>
      <c r="J104" s="152"/>
    </row>
    <row r="105" spans="2:10" ht="13.5" thickBot="1">
      <c r="B105" s="152"/>
      <c r="C105" s="152"/>
      <c r="D105" s="152"/>
      <c r="E105" s="152"/>
      <c r="F105" s="152"/>
      <c r="G105" s="152"/>
      <c r="H105" s="152"/>
      <c r="I105" s="152"/>
      <c r="J105" s="152"/>
    </row>
    <row r="106" spans="2:11" ht="13.5" thickBot="1">
      <c r="B106" s="184"/>
      <c r="C106" s="161"/>
      <c r="D106" s="44" t="s">
        <v>317</v>
      </c>
      <c r="E106" s="45" t="s">
        <v>49</v>
      </c>
      <c r="F106" s="46" t="s">
        <v>50</v>
      </c>
      <c r="G106" s="45" t="s">
        <v>344</v>
      </c>
      <c r="H106" s="45" t="s">
        <v>51</v>
      </c>
      <c r="I106" s="45" t="s">
        <v>52</v>
      </c>
      <c r="J106" s="34" t="s">
        <v>53</v>
      </c>
      <c r="K106" s="152"/>
    </row>
    <row r="107" spans="2:11" ht="12.75">
      <c r="B107" s="23" t="s">
        <v>46</v>
      </c>
      <c r="C107" s="35"/>
      <c r="D107" s="248"/>
      <c r="E107" s="238"/>
      <c r="F107" s="238"/>
      <c r="G107" s="238"/>
      <c r="H107" s="238"/>
      <c r="I107" s="152"/>
      <c r="J107" s="249"/>
      <c r="K107" s="152"/>
    </row>
    <row r="108" spans="2:11" ht="12.75">
      <c r="B108" s="18" t="s">
        <v>40</v>
      </c>
      <c r="C108" s="36"/>
      <c r="D108" s="136"/>
      <c r="E108" s="241"/>
      <c r="F108" s="241"/>
      <c r="G108" s="241"/>
      <c r="H108" s="241"/>
      <c r="I108" s="182"/>
      <c r="J108" s="250"/>
      <c r="K108" s="152"/>
    </row>
    <row r="109" spans="2:11" ht="12.75">
      <c r="B109" s="18" t="s">
        <v>41</v>
      </c>
      <c r="C109" s="36"/>
      <c r="D109" s="136"/>
      <c r="E109" s="241"/>
      <c r="F109" s="241"/>
      <c r="G109" s="241"/>
      <c r="H109" s="241"/>
      <c r="I109" s="182"/>
      <c r="J109" s="250"/>
      <c r="K109" s="152"/>
    </row>
    <row r="110" spans="2:11" ht="13.5" thickBot="1">
      <c r="B110" s="23" t="s">
        <v>100</v>
      </c>
      <c r="C110" s="35"/>
      <c r="D110" s="248"/>
      <c r="E110" s="238"/>
      <c r="F110" s="238"/>
      <c r="G110" s="238"/>
      <c r="H110" s="238"/>
      <c r="I110" s="152"/>
      <c r="J110" s="249"/>
      <c r="K110" s="152"/>
    </row>
    <row r="111" spans="2:11" ht="13.5" thickBot="1">
      <c r="B111" s="43"/>
      <c r="C111" s="79" t="s">
        <v>216</v>
      </c>
      <c r="D111" s="220"/>
      <c r="E111" s="246"/>
      <c r="F111" s="246"/>
      <c r="G111" s="246"/>
      <c r="H111" s="246"/>
      <c r="I111" s="174"/>
      <c r="J111" s="251"/>
      <c r="K111" s="152"/>
    </row>
    <row r="112" spans="1:10" s="13" customFormat="1" ht="13.5" thickBot="1">
      <c r="A112" s="193"/>
      <c r="B112" s="76"/>
      <c r="C112" s="87"/>
      <c r="D112" s="76"/>
      <c r="E112" s="76"/>
      <c r="F112" s="76"/>
      <c r="G112" s="76"/>
      <c r="H112" s="76"/>
      <c r="I112" s="76"/>
      <c r="J112" s="76"/>
    </row>
    <row r="113" spans="2:11" ht="13.5" thickBot="1">
      <c r="B113" s="20"/>
      <c r="C113" s="80" t="s">
        <v>184</v>
      </c>
      <c r="D113" s="159"/>
      <c r="E113" s="160"/>
      <c r="F113" s="160"/>
      <c r="G113" s="160"/>
      <c r="H113" s="160"/>
      <c r="I113" s="184"/>
      <c r="J113" s="252"/>
      <c r="K113" s="152"/>
    </row>
    <row r="114" spans="2:11" ht="12.75">
      <c r="B114" s="152"/>
      <c r="C114" s="152"/>
      <c r="D114" s="152"/>
      <c r="E114" s="152"/>
      <c r="F114" s="152"/>
      <c r="G114" s="152"/>
      <c r="H114" s="152"/>
      <c r="I114" s="152"/>
      <c r="J114" s="152"/>
      <c r="K114" s="152"/>
    </row>
    <row r="115" spans="2:11" ht="12.75">
      <c r="B115" s="152"/>
      <c r="C115" s="152"/>
      <c r="D115" s="152"/>
      <c r="E115" s="152"/>
      <c r="F115" s="152"/>
      <c r="G115" s="152"/>
      <c r="H115" s="152"/>
      <c r="I115" s="152"/>
      <c r="J115" s="152"/>
      <c r="K115" s="152"/>
    </row>
    <row r="116" spans="1:11" ht="12.75">
      <c r="A116" s="99" t="s">
        <v>165</v>
      </c>
      <c r="B116" s="7" t="s">
        <v>192</v>
      </c>
      <c r="C116" s="152"/>
      <c r="D116" s="152"/>
      <c r="E116" s="152"/>
      <c r="F116" s="152"/>
      <c r="G116" s="152"/>
      <c r="H116" s="152"/>
      <c r="I116" s="152"/>
      <c r="J116" s="152"/>
      <c r="K116" s="152"/>
    </row>
    <row r="117" spans="2:11" ht="13.5" thickBot="1">
      <c r="B117" s="152"/>
      <c r="C117" s="152"/>
      <c r="D117" s="152"/>
      <c r="E117" s="152"/>
      <c r="F117" s="152"/>
      <c r="G117" s="152"/>
      <c r="H117" s="152"/>
      <c r="I117" s="152"/>
      <c r="J117" s="152"/>
      <c r="K117" s="152"/>
    </row>
    <row r="118" spans="2:11" ht="13.5" thickBot="1">
      <c r="B118" s="184"/>
      <c r="C118" s="161"/>
      <c r="D118" s="44" t="s">
        <v>48</v>
      </c>
      <c r="E118" s="45" t="s">
        <v>49</v>
      </c>
      <c r="F118" s="46" t="s">
        <v>50</v>
      </c>
      <c r="G118" s="45" t="s">
        <v>344</v>
      </c>
      <c r="H118" s="45" t="s">
        <v>51</v>
      </c>
      <c r="I118" s="46" t="s">
        <v>52</v>
      </c>
      <c r="J118" s="54" t="s">
        <v>53</v>
      </c>
      <c r="K118" s="152"/>
    </row>
    <row r="119" spans="2:11" ht="12.75">
      <c r="B119" s="23" t="s">
        <v>46</v>
      </c>
      <c r="C119" s="35"/>
      <c r="D119" s="248"/>
      <c r="E119" s="238"/>
      <c r="F119" s="238"/>
      <c r="G119" s="238"/>
      <c r="H119" s="238"/>
      <c r="I119" s="152"/>
      <c r="J119" s="249"/>
      <c r="K119" s="152"/>
    </row>
    <row r="120" spans="2:11" ht="12.75">
      <c r="B120" s="18" t="s">
        <v>40</v>
      </c>
      <c r="C120" s="36"/>
      <c r="D120" s="253">
        <v>867</v>
      </c>
      <c r="E120" s="214">
        <v>2296</v>
      </c>
      <c r="F120" s="214">
        <v>3877</v>
      </c>
      <c r="G120" s="214">
        <v>5067</v>
      </c>
      <c r="H120" s="214">
        <v>6415</v>
      </c>
      <c r="I120" s="214">
        <v>33961</v>
      </c>
      <c r="J120" s="254">
        <v>21631</v>
      </c>
      <c r="K120" s="255">
        <f>IF(SUM(D120:J120)=ROUND(E55,0),"","ERREUR")</f>
      </c>
    </row>
    <row r="121" spans="2:11" ht="12.75">
      <c r="B121" s="18" t="s">
        <v>41</v>
      </c>
      <c r="C121" s="36"/>
      <c r="D121" s="215"/>
      <c r="E121" s="256"/>
      <c r="F121" s="256"/>
      <c r="G121" s="256"/>
      <c r="H121" s="256"/>
      <c r="I121" s="257"/>
      <c r="J121" s="258"/>
      <c r="K121" s="255">
        <f>IF(SUM(D121:J121)=ROUND(E56,0),"","ERREUR")</f>
      </c>
    </row>
    <row r="122" spans="2:11" ht="13.5" thickBot="1">
      <c r="B122" s="23" t="s">
        <v>100</v>
      </c>
      <c r="C122" s="35"/>
      <c r="D122" s="259"/>
      <c r="E122" s="244"/>
      <c r="F122" s="244"/>
      <c r="G122" s="244"/>
      <c r="H122" s="244"/>
      <c r="I122" s="13"/>
      <c r="J122" s="260"/>
      <c r="K122" s="255"/>
    </row>
    <row r="123" spans="2:11" ht="13.5" thickBot="1">
      <c r="B123" s="43"/>
      <c r="C123" s="79" t="s">
        <v>217</v>
      </c>
      <c r="D123" s="130">
        <f>SUM(D119:D122)</f>
        <v>867</v>
      </c>
      <c r="E123" s="130">
        <f aca="true" t="shared" si="0" ref="E123:J123">SUM(E119:E122)</f>
        <v>2296</v>
      </c>
      <c r="F123" s="130">
        <f t="shared" si="0"/>
        <v>3877</v>
      </c>
      <c r="G123" s="130">
        <f t="shared" si="0"/>
        <v>5067</v>
      </c>
      <c r="H123" s="130">
        <f t="shared" si="0"/>
        <v>6415</v>
      </c>
      <c r="I123" s="130">
        <f t="shared" si="0"/>
        <v>33961</v>
      </c>
      <c r="J123" s="132">
        <f t="shared" si="0"/>
        <v>21631</v>
      </c>
      <c r="K123" s="255">
        <f>IF(SUM(D123:J123)=ROUND(E55,0),"","ERREUR")</f>
      </c>
    </row>
    <row r="124" spans="1:11" s="13" customFormat="1" ht="13.5" thickBot="1">
      <c r="A124" s="193"/>
      <c r="B124" s="76"/>
      <c r="C124" s="87"/>
      <c r="D124" s="76"/>
      <c r="E124" s="76"/>
      <c r="F124" s="76"/>
      <c r="G124" s="76"/>
      <c r="H124" s="76"/>
      <c r="I124" s="76"/>
      <c r="J124" s="76"/>
      <c r="K124" s="255">
        <f>IF(SUM(D124:J124)=ROUND(E59,0),"","ERREUR")</f>
      </c>
    </row>
    <row r="125" spans="2:11" ht="13.5" thickBot="1">
      <c r="B125" s="261"/>
      <c r="C125" s="80" t="s">
        <v>193</v>
      </c>
      <c r="D125" s="262">
        <v>5145</v>
      </c>
      <c r="E125" s="263">
        <v>6502</v>
      </c>
      <c r="F125" s="263">
        <v>6370</v>
      </c>
      <c r="G125" s="263">
        <v>6620</v>
      </c>
      <c r="H125" s="263">
        <v>3131</v>
      </c>
      <c r="I125" s="264">
        <v>22378</v>
      </c>
      <c r="J125" s="265">
        <v>1623</v>
      </c>
      <c r="K125" s="255">
        <f>IF(SUM(D125:J125)=ROUND(E57,0),"","ERREUR")</f>
      </c>
    </row>
    <row r="126" spans="2:11" ht="12.75">
      <c r="B126" s="31"/>
      <c r="C126" s="266" t="s">
        <v>195</v>
      </c>
      <c r="D126" s="153"/>
      <c r="E126" s="154"/>
      <c r="F126" s="154"/>
      <c r="G126" s="154"/>
      <c r="H126" s="154"/>
      <c r="I126" s="153"/>
      <c r="J126" s="155"/>
      <c r="K126" s="152"/>
    </row>
    <row r="127" spans="2:11" ht="13.5" thickBot="1">
      <c r="B127" s="29"/>
      <c r="C127" s="229" t="s">
        <v>196</v>
      </c>
      <c r="D127" s="156"/>
      <c r="E127" s="157"/>
      <c r="F127" s="157"/>
      <c r="G127" s="157"/>
      <c r="H127" s="157"/>
      <c r="I127" s="156"/>
      <c r="J127" s="158"/>
      <c r="K127" s="152"/>
    </row>
    <row r="128" spans="2:10" ht="12.75">
      <c r="B128" s="152"/>
      <c r="C128" s="152"/>
      <c r="D128" s="152"/>
      <c r="E128" s="152"/>
      <c r="F128" s="152"/>
      <c r="G128" s="152"/>
      <c r="H128" s="152"/>
      <c r="I128" s="152"/>
      <c r="J128" s="152"/>
    </row>
    <row r="130" spans="1:2" ht="12.75">
      <c r="A130" s="99" t="s">
        <v>166</v>
      </c>
      <c r="B130" s="4" t="s">
        <v>84</v>
      </c>
    </row>
    <row r="131" ht="13.5" thickBot="1"/>
    <row r="132" spans="2:9" ht="13.5" thickBot="1">
      <c r="B132" s="47" t="s">
        <v>80</v>
      </c>
      <c r="C132" s="267" t="s">
        <v>318</v>
      </c>
      <c r="D132" s="70"/>
      <c r="E132" s="70"/>
      <c r="F132" s="70"/>
      <c r="G132" s="70"/>
      <c r="H132" s="70"/>
      <c r="I132" s="268"/>
    </row>
    <row r="133" spans="2:10" ht="12.75" customHeight="1">
      <c r="B133" s="55"/>
      <c r="C133" s="342" t="s">
        <v>361</v>
      </c>
      <c r="D133" s="343"/>
      <c r="E133" s="343"/>
      <c r="F133" s="343"/>
      <c r="G133" s="343"/>
      <c r="H133" s="343"/>
      <c r="I133" s="344"/>
      <c r="J133" s="99"/>
    </row>
    <row r="134" spans="2:10" ht="13.5" thickBot="1">
      <c r="B134" s="55"/>
      <c r="C134" s="345"/>
      <c r="D134" s="334"/>
      <c r="E134" s="334"/>
      <c r="F134" s="334"/>
      <c r="G134" s="334"/>
      <c r="H134" s="334"/>
      <c r="I134" s="335"/>
      <c r="J134" s="99"/>
    </row>
    <row r="135" spans="2:9" ht="13.5" customHeight="1" thickBot="1">
      <c r="B135" s="55"/>
      <c r="C135" s="38" t="s">
        <v>12</v>
      </c>
      <c r="D135" s="50" t="s">
        <v>47</v>
      </c>
      <c r="E135" s="333" t="s">
        <v>362</v>
      </c>
      <c r="F135" s="334"/>
      <c r="G135" s="334"/>
      <c r="H135" s="334"/>
      <c r="I135" s="335"/>
    </row>
    <row r="136" spans="2:9" ht="12.75">
      <c r="B136" s="39" t="s">
        <v>75</v>
      </c>
      <c r="C136" s="269"/>
      <c r="D136" s="200"/>
      <c r="E136" s="333"/>
      <c r="F136" s="334"/>
      <c r="G136" s="334"/>
      <c r="H136" s="334"/>
      <c r="I136" s="335"/>
    </row>
    <row r="137" spans="2:9" ht="33" customHeight="1" thickBot="1">
      <c r="B137" s="49" t="s">
        <v>76</v>
      </c>
      <c r="C137" s="270"/>
      <c r="D137" s="203"/>
      <c r="E137" s="336"/>
      <c r="F137" s="337"/>
      <c r="G137" s="337"/>
      <c r="H137" s="337"/>
      <c r="I137" s="338"/>
    </row>
    <row r="138" spans="2:9" ht="13.5" thickBot="1">
      <c r="B138" s="47" t="s">
        <v>81</v>
      </c>
      <c r="C138" s="70"/>
      <c r="D138" s="70"/>
      <c r="E138" s="70"/>
      <c r="F138" s="70"/>
      <c r="G138" s="70"/>
      <c r="H138" s="70"/>
      <c r="I138" s="268"/>
    </row>
    <row r="139" spans="2:9" ht="12.75" customHeight="1">
      <c r="B139" s="55"/>
      <c r="C139" s="342" t="s">
        <v>364</v>
      </c>
      <c r="D139" s="343"/>
      <c r="E139" s="343"/>
      <c r="F139" s="343"/>
      <c r="G139" s="343"/>
      <c r="H139" s="343"/>
      <c r="I139" s="344"/>
    </row>
    <row r="140" spans="2:9" ht="13.5" thickBot="1">
      <c r="B140" s="55"/>
      <c r="C140" s="345"/>
      <c r="D140" s="334"/>
      <c r="E140" s="334"/>
      <c r="F140" s="334"/>
      <c r="G140" s="334"/>
      <c r="H140" s="334"/>
      <c r="I140" s="335"/>
    </row>
    <row r="141" spans="2:9" ht="13.5" customHeight="1" thickBot="1">
      <c r="B141" s="55"/>
      <c r="C141" s="38" t="s">
        <v>12</v>
      </c>
      <c r="D141" s="50" t="s">
        <v>47</v>
      </c>
      <c r="E141" s="333" t="s">
        <v>365</v>
      </c>
      <c r="F141" s="334"/>
      <c r="G141" s="334"/>
      <c r="H141" s="334"/>
      <c r="I141" s="335"/>
    </row>
    <row r="142" spans="2:9" ht="12.75">
      <c r="B142" s="39" t="s">
        <v>75</v>
      </c>
      <c r="C142" s="269"/>
      <c r="D142" s="200"/>
      <c r="E142" s="333"/>
      <c r="F142" s="334"/>
      <c r="G142" s="334"/>
      <c r="H142" s="334"/>
      <c r="I142" s="335"/>
    </row>
    <row r="143" spans="2:9" ht="13.5" thickBot="1">
      <c r="B143" s="49" t="s">
        <v>76</v>
      </c>
      <c r="C143" s="270"/>
      <c r="D143" s="203"/>
      <c r="E143" s="336"/>
      <c r="F143" s="337"/>
      <c r="G143" s="337"/>
      <c r="H143" s="337"/>
      <c r="I143" s="338"/>
    </row>
    <row r="144" spans="2:4" ht="12.75">
      <c r="B144" s="152"/>
      <c r="C144" s="152"/>
      <c r="D144" s="152"/>
    </row>
    <row r="146" spans="1:2" ht="13.5" thickBot="1">
      <c r="A146" s="99" t="s">
        <v>167</v>
      </c>
      <c r="B146" s="4" t="s">
        <v>218</v>
      </c>
    </row>
    <row r="147" spans="2:4" ht="12.75">
      <c r="B147" s="152"/>
      <c r="C147" s="194"/>
      <c r="D147" s="101" t="s">
        <v>15</v>
      </c>
    </row>
    <row r="148" spans="2:4" ht="13.5" thickBot="1">
      <c r="B148" s="184"/>
      <c r="C148" s="161"/>
      <c r="D148" s="271" t="s">
        <v>287</v>
      </c>
    </row>
    <row r="149" spans="2:4" ht="12.75">
      <c r="B149" s="23" t="s">
        <v>98</v>
      </c>
      <c r="C149" s="24"/>
      <c r="D149" s="272"/>
    </row>
    <row r="150" spans="2:4" ht="12.75">
      <c r="B150" s="18" t="s">
        <v>188</v>
      </c>
      <c r="C150" s="36"/>
      <c r="D150" s="250"/>
    </row>
    <row r="151" spans="2:4" ht="12.75">
      <c r="B151" s="18" t="s">
        <v>99</v>
      </c>
      <c r="C151" s="36"/>
      <c r="D151" s="250"/>
    </row>
    <row r="152" spans="2:4" ht="12.75">
      <c r="B152" s="52" t="s">
        <v>100</v>
      </c>
      <c r="C152" s="25" t="s">
        <v>288</v>
      </c>
      <c r="D152" s="250"/>
    </row>
    <row r="153" spans="2:4" ht="13.5" thickBot="1">
      <c r="B153" s="23"/>
      <c r="C153" s="49" t="s">
        <v>97</v>
      </c>
      <c r="D153" s="249"/>
    </row>
    <row r="154" spans="2:4" ht="12.75">
      <c r="B154" s="83"/>
      <c r="C154" s="84" t="s">
        <v>191</v>
      </c>
      <c r="D154" s="272"/>
    </row>
    <row r="155" spans="2:4" ht="13.5" thickBot="1">
      <c r="B155" s="81"/>
      <c r="C155" s="82" t="s">
        <v>199</v>
      </c>
      <c r="D155" s="252"/>
    </row>
    <row r="156" spans="1:4" s="173" customFormat="1" ht="13.5" thickBot="1">
      <c r="A156" s="185"/>
      <c r="B156" s="94"/>
      <c r="C156" s="95"/>
      <c r="D156" s="204"/>
    </row>
    <row r="157" spans="2:5" ht="13.5" thickBot="1">
      <c r="B157" s="273" t="s">
        <v>219</v>
      </c>
      <c r="C157" s="93"/>
      <c r="D157" s="181"/>
      <c r="E157" s="34" t="s">
        <v>319</v>
      </c>
    </row>
    <row r="158" spans="1:5" s="173" customFormat="1" ht="13.5" thickBot="1">
      <c r="A158" s="185"/>
      <c r="B158" s="81"/>
      <c r="C158" s="82" t="s">
        <v>299</v>
      </c>
      <c r="D158" s="252"/>
      <c r="E158" s="252"/>
    </row>
    <row r="159" spans="1:4" s="173" customFormat="1" ht="12.75">
      <c r="A159" s="185"/>
      <c r="B159" s="85"/>
      <c r="C159" s="86"/>
      <c r="D159" s="13"/>
    </row>
    <row r="161" spans="1:2" ht="12.75">
      <c r="A161" s="99" t="s">
        <v>168</v>
      </c>
      <c r="B161" s="4" t="s">
        <v>320</v>
      </c>
    </row>
    <row r="162" ht="13.5" thickBot="1"/>
    <row r="163" spans="2:4" ht="13.5" thickBot="1">
      <c r="B163" s="161"/>
      <c r="C163" s="33" t="s">
        <v>15</v>
      </c>
      <c r="D163" s="34" t="s">
        <v>47</v>
      </c>
    </row>
    <row r="164" spans="2:4" ht="12.75">
      <c r="B164" s="55" t="s">
        <v>221</v>
      </c>
      <c r="C164" s="248"/>
      <c r="D164" s="249"/>
    </row>
    <row r="165" spans="2:4" ht="12.75">
      <c r="B165" s="75" t="s">
        <v>222</v>
      </c>
      <c r="C165" s="136"/>
      <c r="D165" s="250"/>
    </row>
    <row r="166" spans="2:4" ht="13.5" thickBot="1">
      <c r="B166" s="55" t="s">
        <v>223</v>
      </c>
      <c r="C166" s="248"/>
      <c r="D166" s="249"/>
    </row>
    <row r="167" spans="2:4" ht="13.5" thickBot="1">
      <c r="B167" s="41" t="s">
        <v>6</v>
      </c>
      <c r="C167" s="246"/>
      <c r="D167" s="175"/>
    </row>
    <row r="206" ht="12.75">
      <c r="B206" s="5"/>
    </row>
  </sheetData>
  <sheetProtection password="D5C2" sheet="1"/>
  <mergeCells count="6">
    <mergeCell ref="E141:I143"/>
    <mergeCell ref="D29:D30"/>
    <mergeCell ref="C6:J6"/>
    <mergeCell ref="C133:I134"/>
    <mergeCell ref="E135:I137"/>
    <mergeCell ref="C139:I140"/>
  </mergeCells>
  <printOptions/>
  <pageMargins left="0.7086614173228347" right="0.7086614173228347" top="0.7480314960629921" bottom="0.7480314960629921" header="0.31496062992125984" footer="0.31496062992125984"/>
  <pageSetup horizontalDpi="600" verticalDpi="600" orientation="landscape" paperSize="9" scale="96" r:id="rId2"/>
  <headerFooter alignWithMargins="0">
    <oddHeader>&amp;R&amp;G</oddHeader>
  </headerFooter>
  <rowBreaks count="5" manualBreakCount="5">
    <brk id="31" max="9" man="1"/>
    <brk id="67" max="9" man="1"/>
    <brk id="103" max="9" man="1"/>
    <brk id="129" max="9" man="1"/>
    <brk id="160" max="9" man="1"/>
  </rowBreaks>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203"/>
  <sheetViews>
    <sheetView zoomScaleSheetLayoutView="75" zoomScalePageLayoutView="0" workbookViewId="0" topLeftCell="A1">
      <selection activeCell="A1" sqref="A1"/>
    </sheetView>
  </sheetViews>
  <sheetFormatPr defaultColWidth="11.421875" defaultRowHeight="12.75"/>
  <cols>
    <col min="1" max="1" width="6.00390625" style="99" customWidth="1"/>
    <col min="2" max="2" width="17.28125" style="12" customWidth="1"/>
    <col min="3" max="3" width="13.28125" style="12" customWidth="1"/>
    <col min="4" max="4" width="15.421875" style="12" bestFit="1" customWidth="1"/>
    <col min="5" max="9" width="11.421875" style="12" customWidth="1"/>
    <col min="10" max="10" width="12.140625" style="12" customWidth="1"/>
    <col min="11" max="16384" width="11.421875" style="12" customWidth="1"/>
  </cols>
  <sheetData>
    <row r="1" spans="1:7" s="319" customFormat="1" ht="12.75">
      <c r="A1" s="317"/>
      <c r="B1" s="172" t="s">
        <v>337</v>
      </c>
      <c r="C1" s="318"/>
      <c r="D1" s="318"/>
      <c r="E1" s="318"/>
      <c r="F1" s="318"/>
      <c r="G1" s="318"/>
    </row>
    <row r="2" ht="13.5" thickBot="1"/>
    <row r="3" spans="2:5" ht="13.5" thickBot="1">
      <c r="B3" s="1" t="s">
        <v>186</v>
      </c>
      <c r="C3" s="107" t="s">
        <v>345</v>
      </c>
      <c r="D3" s="174"/>
      <c r="E3" s="175"/>
    </row>
    <row r="4" spans="2:3" ht="13.5" thickBot="1">
      <c r="B4" s="1" t="s">
        <v>187</v>
      </c>
      <c r="C4" s="129">
        <f>Overview!$C$4</f>
        <v>41820</v>
      </c>
    </row>
    <row r="5" spans="2:3" ht="12.75">
      <c r="B5" s="1"/>
      <c r="C5" s="124"/>
    </row>
    <row r="6" spans="2:10" ht="12.75" customHeight="1">
      <c r="B6" s="1" t="s">
        <v>363</v>
      </c>
      <c r="C6" s="353" t="str">
        <f>Overview!$C$6</f>
        <v>The euro equivalent amount for the Swiss francs operations are based on the currency rate as of  30/06/2014</v>
      </c>
      <c r="D6" s="353"/>
      <c r="E6" s="353"/>
      <c r="F6" s="353"/>
      <c r="G6" s="353"/>
      <c r="H6" s="281"/>
      <c r="I6" s="281"/>
      <c r="J6" s="281"/>
    </row>
    <row r="7" spans="2:10" ht="12.75">
      <c r="B7" s="1"/>
      <c r="C7" s="353"/>
      <c r="D7" s="353"/>
      <c r="E7" s="353"/>
      <c r="F7" s="353"/>
      <c r="G7" s="353"/>
      <c r="H7" s="281"/>
      <c r="I7" s="281"/>
      <c r="J7" s="281"/>
    </row>
    <row r="8" spans="2:10" ht="12.75">
      <c r="B8" s="1"/>
      <c r="C8" s="128"/>
      <c r="D8" s="128"/>
      <c r="E8" s="128"/>
      <c r="F8" s="128"/>
      <c r="G8" s="281"/>
      <c r="H8" s="281"/>
      <c r="I8" s="281"/>
      <c r="J8" s="281"/>
    </row>
    <row r="9" s="320" customFormat="1" ht="12.75">
      <c r="A9" s="323"/>
    </row>
    <row r="10" spans="1:7" s="322" customFormat="1" ht="12.75">
      <c r="A10" s="321">
        <v>4</v>
      </c>
      <c r="B10" s="172" t="s">
        <v>101</v>
      </c>
      <c r="C10" s="172"/>
      <c r="D10" s="172"/>
      <c r="E10" s="172"/>
      <c r="F10" s="172"/>
      <c r="G10" s="172"/>
    </row>
    <row r="11" spans="2:3" ht="12.75">
      <c r="B11" s="13"/>
      <c r="C11" s="13"/>
    </row>
    <row r="12" spans="2:3" ht="12.75">
      <c r="B12" s="13"/>
      <c r="C12" s="13"/>
    </row>
    <row r="13" spans="1:3" ht="12.75">
      <c r="A13" s="99" t="s">
        <v>169</v>
      </c>
      <c r="B13" s="8" t="s">
        <v>289</v>
      </c>
      <c r="C13" s="13"/>
    </row>
    <row r="14" spans="2:3" ht="13.5" thickBot="1">
      <c r="B14" s="13"/>
      <c r="C14" s="13"/>
    </row>
    <row r="15" ht="28.5" customHeight="1" thickBot="1">
      <c r="C15" s="56" t="s">
        <v>185</v>
      </c>
    </row>
    <row r="16" spans="2:3" ht="13.5" thickBot="1">
      <c r="B16" s="57" t="s">
        <v>11</v>
      </c>
      <c r="C16" s="109">
        <v>100</v>
      </c>
    </row>
    <row r="17" spans="2:3" ht="12.75">
      <c r="B17" s="58" t="s">
        <v>116</v>
      </c>
      <c r="C17" s="50"/>
    </row>
    <row r="18" spans="2:3" ht="12.75">
      <c r="B18" s="59" t="s">
        <v>149</v>
      </c>
      <c r="C18" s="165">
        <v>0</v>
      </c>
    </row>
    <row r="19" spans="2:3" ht="12.75">
      <c r="B19" s="59" t="s">
        <v>150</v>
      </c>
      <c r="C19" s="165">
        <v>0</v>
      </c>
    </row>
    <row r="20" spans="2:3" ht="12.75">
      <c r="B20" s="59" t="s">
        <v>151</v>
      </c>
      <c r="C20" s="165">
        <v>0</v>
      </c>
    </row>
    <row r="21" spans="2:3" ht="12.75">
      <c r="B21" s="59" t="s">
        <v>321</v>
      </c>
      <c r="C21" s="165">
        <v>0</v>
      </c>
    </row>
    <row r="22" spans="2:3" ht="13.5" thickBot="1">
      <c r="B22" s="48" t="s">
        <v>322</v>
      </c>
      <c r="C22" s="166">
        <v>0</v>
      </c>
    </row>
    <row r="23" spans="2:3" ht="12.75">
      <c r="B23" s="13"/>
      <c r="C23" s="13"/>
    </row>
    <row r="24" spans="2:3" ht="12.75">
      <c r="B24" s="13"/>
      <c r="C24" s="13"/>
    </row>
    <row r="25" spans="1:3" ht="12.75">
      <c r="A25" s="99" t="s">
        <v>170</v>
      </c>
      <c r="B25" s="8" t="s">
        <v>290</v>
      </c>
      <c r="C25" s="2"/>
    </row>
    <row r="26" spans="2:3" ht="13.5" thickBot="1">
      <c r="B26" s="6"/>
      <c r="C26" s="2"/>
    </row>
    <row r="27" spans="2:10" ht="13.5" thickBot="1">
      <c r="B27" s="44" t="s">
        <v>82</v>
      </c>
      <c r="C27" s="45" t="s">
        <v>83</v>
      </c>
      <c r="D27" s="54" t="s">
        <v>104</v>
      </c>
      <c r="E27" s="13"/>
      <c r="F27" s="193"/>
      <c r="G27" s="13"/>
      <c r="H27" s="9"/>
      <c r="I27" s="282"/>
      <c r="J27" s="193"/>
    </row>
    <row r="28" spans="2:10" ht="12.75">
      <c r="B28" s="125" t="s">
        <v>44</v>
      </c>
      <c r="C28" s="163" t="s">
        <v>45</v>
      </c>
      <c r="D28" s="164">
        <v>0</v>
      </c>
      <c r="E28" s="193"/>
      <c r="F28" s="13"/>
      <c r="G28" s="193"/>
      <c r="H28" s="152"/>
      <c r="I28" s="152"/>
      <c r="J28" s="152"/>
    </row>
    <row r="29" spans="2:10" ht="12.75">
      <c r="B29" s="125" t="s">
        <v>312</v>
      </c>
      <c r="C29" s="241" t="s">
        <v>312</v>
      </c>
      <c r="D29" s="250"/>
      <c r="E29" s="13"/>
      <c r="F29" s="13"/>
      <c r="G29" s="13"/>
      <c r="H29" s="152"/>
      <c r="I29" s="152"/>
      <c r="J29" s="152"/>
    </row>
    <row r="30" spans="2:10" ht="13.5" thickBot="1">
      <c r="B30" s="283"/>
      <c r="C30" s="270"/>
      <c r="D30" s="252"/>
      <c r="E30" s="13"/>
      <c r="F30" s="13"/>
      <c r="G30" s="13"/>
      <c r="H30" s="152"/>
      <c r="I30" s="152"/>
      <c r="J30" s="152"/>
    </row>
    <row r="31" spans="2:3" ht="12.75">
      <c r="B31" s="13"/>
      <c r="C31" s="13"/>
    </row>
    <row r="32" spans="2:3" ht="12.75">
      <c r="B32" s="13"/>
      <c r="C32" s="13"/>
    </row>
    <row r="33" spans="1:3" s="320" customFormat="1" ht="12.75">
      <c r="A33" s="323" t="s">
        <v>171</v>
      </c>
      <c r="B33" s="326" t="s">
        <v>324</v>
      </c>
      <c r="C33" s="327"/>
    </row>
    <row r="34" spans="2:3" ht="13.5" thickBot="1">
      <c r="B34" s="13"/>
      <c r="C34" s="13"/>
    </row>
    <row r="35" spans="2:4" ht="13.5" thickBot="1">
      <c r="B35" s="60" t="s">
        <v>135</v>
      </c>
      <c r="C35" s="70"/>
      <c r="D35" s="61" t="s">
        <v>104</v>
      </c>
    </row>
    <row r="36" spans="2:4" ht="12.75">
      <c r="B36" s="273" t="s">
        <v>131</v>
      </c>
      <c r="C36" s="32"/>
      <c r="D36" s="284">
        <v>4.08</v>
      </c>
    </row>
    <row r="37" spans="2:4" ht="12.75">
      <c r="B37" s="285" t="s">
        <v>119</v>
      </c>
      <c r="C37" s="19"/>
      <c r="D37" s="286">
        <v>4.54</v>
      </c>
    </row>
    <row r="38" spans="2:4" ht="12.75">
      <c r="B38" s="285" t="s">
        <v>129</v>
      </c>
      <c r="C38" s="19"/>
      <c r="D38" s="286">
        <v>1.16</v>
      </c>
    </row>
    <row r="39" spans="2:4" ht="12.75">
      <c r="B39" s="285" t="s">
        <v>130</v>
      </c>
      <c r="C39" s="19"/>
      <c r="D39" s="286">
        <v>2.13</v>
      </c>
    </row>
    <row r="40" spans="2:4" ht="12.75">
      <c r="B40" s="285" t="s">
        <v>128</v>
      </c>
      <c r="C40" s="19"/>
      <c r="D40" s="286">
        <v>1.89</v>
      </c>
    </row>
    <row r="41" spans="2:4" ht="12.75">
      <c r="B41" s="285" t="s">
        <v>122</v>
      </c>
      <c r="C41" s="19"/>
      <c r="D41" s="286">
        <v>4.75</v>
      </c>
    </row>
    <row r="42" spans="2:4" ht="12.75">
      <c r="B42" s="285" t="s">
        <v>125</v>
      </c>
      <c r="C42" s="19"/>
      <c r="D42" s="286">
        <v>3.46</v>
      </c>
    </row>
    <row r="43" spans="2:4" ht="12.75">
      <c r="B43" s="285" t="s">
        <v>224</v>
      </c>
      <c r="C43" s="19"/>
      <c r="D43" s="286">
        <v>1.26</v>
      </c>
    </row>
    <row r="44" spans="2:4" ht="12.75">
      <c r="B44" s="285" t="s">
        <v>134</v>
      </c>
      <c r="C44" s="19"/>
      <c r="D44" s="286">
        <v>0.53</v>
      </c>
    </row>
    <row r="45" spans="2:4" ht="12.75">
      <c r="B45" s="285" t="s">
        <v>139</v>
      </c>
      <c r="C45" s="19"/>
      <c r="D45" s="286">
        <v>1.15</v>
      </c>
    </row>
    <row r="46" spans="2:4" ht="12.75">
      <c r="B46" s="285" t="s">
        <v>132</v>
      </c>
      <c r="C46" s="19"/>
      <c r="D46" s="286">
        <v>1.77</v>
      </c>
    </row>
    <row r="47" spans="2:4" ht="12.75">
      <c r="B47" s="285" t="s">
        <v>124</v>
      </c>
      <c r="C47" s="19"/>
      <c r="D47" s="286">
        <v>2.14</v>
      </c>
    </row>
    <row r="48" spans="2:4" ht="12.75">
      <c r="B48" s="285" t="s">
        <v>136</v>
      </c>
      <c r="C48" s="19"/>
      <c r="D48" s="286">
        <v>17.93</v>
      </c>
    </row>
    <row r="49" spans="2:4" ht="12.75">
      <c r="B49" s="285" t="s">
        <v>120</v>
      </c>
      <c r="C49" s="19"/>
      <c r="D49" s="286">
        <v>3.68</v>
      </c>
    </row>
    <row r="50" spans="2:4" ht="12.75">
      <c r="B50" s="285" t="s">
        <v>133</v>
      </c>
      <c r="C50" s="19"/>
      <c r="D50" s="286">
        <v>0.59</v>
      </c>
    </row>
    <row r="51" spans="2:4" ht="12.75">
      <c r="B51" s="285" t="s">
        <v>126</v>
      </c>
      <c r="C51" s="19"/>
      <c r="D51" s="286">
        <v>3.68</v>
      </c>
    </row>
    <row r="52" spans="2:4" ht="12.75">
      <c r="B52" s="285" t="s">
        <v>138</v>
      </c>
      <c r="C52" s="19"/>
      <c r="D52" s="286">
        <v>3.28</v>
      </c>
    </row>
    <row r="53" spans="2:4" ht="12.75">
      <c r="B53" s="285" t="s">
        <v>118</v>
      </c>
      <c r="C53" s="19"/>
      <c r="D53" s="286">
        <v>7.14</v>
      </c>
    </row>
    <row r="54" spans="2:4" ht="12.75">
      <c r="B54" s="285" t="s">
        <v>121</v>
      </c>
      <c r="C54" s="19"/>
      <c r="D54" s="286">
        <v>6.41</v>
      </c>
    </row>
    <row r="55" spans="2:4" ht="12.75">
      <c r="B55" s="285" t="s">
        <v>127</v>
      </c>
      <c r="C55" s="19"/>
      <c r="D55" s="286">
        <v>2.66</v>
      </c>
    </row>
    <row r="56" spans="2:4" ht="12.75">
      <c r="B56" s="285" t="s">
        <v>123</v>
      </c>
      <c r="C56" s="19"/>
      <c r="D56" s="286">
        <v>2.61</v>
      </c>
    </row>
    <row r="57" spans="2:4" ht="12.75">
      <c r="B57" s="285" t="s">
        <v>137</v>
      </c>
      <c r="C57" s="19"/>
      <c r="D57" s="286">
        <v>7.65</v>
      </c>
    </row>
    <row r="58" spans="2:4" ht="12.75">
      <c r="B58" s="285" t="s">
        <v>117</v>
      </c>
      <c r="C58" s="19"/>
      <c r="D58" s="286">
        <v>11.45</v>
      </c>
    </row>
    <row r="59" spans="2:4" ht="12.75">
      <c r="B59" s="287" t="s">
        <v>312</v>
      </c>
      <c r="C59" s="235"/>
      <c r="D59" s="286">
        <v>0</v>
      </c>
    </row>
    <row r="60" spans="2:4" ht="13.5" thickBot="1">
      <c r="B60" s="29" t="s">
        <v>111</v>
      </c>
      <c r="C60" s="30"/>
      <c r="D60" s="288">
        <v>4.06</v>
      </c>
    </row>
    <row r="61" spans="2:4" ht="12.75">
      <c r="B61" s="13"/>
      <c r="C61" s="13"/>
      <c r="D61" s="289">
        <f>IF(SUM(D36:D60)=100,"","ERREUR")</f>
      </c>
    </row>
    <row r="63" spans="1:2" s="2" customFormat="1" ht="12.75">
      <c r="A63" s="99" t="s">
        <v>172</v>
      </c>
      <c r="B63" s="4" t="s">
        <v>291</v>
      </c>
    </row>
    <row r="64" spans="1:2" s="2" customFormat="1" ht="13.5" thickBot="1">
      <c r="A64" s="99"/>
      <c r="B64" s="4"/>
    </row>
    <row r="65" spans="1:4" s="2" customFormat="1" ht="13.5" thickBot="1">
      <c r="A65" s="99"/>
      <c r="B65" s="348" t="s">
        <v>106</v>
      </c>
      <c r="C65" s="349"/>
      <c r="D65" s="290">
        <v>49.64</v>
      </c>
    </row>
    <row r="66" spans="2:8" ht="13.5" thickBot="1">
      <c r="B66" s="184"/>
      <c r="C66" s="184"/>
      <c r="D66" s="76"/>
      <c r="E66" s="352"/>
      <c r="F66" s="352"/>
      <c r="G66" s="2"/>
      <c r="H66" s="2"/>
    </row>
    <row r="67" spans="2:10" ht="13.5" thickBot="1">
      <c r="B67" s="43"/>
      <c r="C67" s="62" t="s">
        <v>42</v>
      </c>
      <c r="D67" s="109" t="s">
        <v>104</v>
      </c>
      <c r="E67" s="193"/>
      <c r="F67" s="193"/>
      <c r="G67" s="2"/>
      <c r="H67" s="2"/>
      <c r="J67" s="99"/>
    </row>
    <row r="68" spans="2:8" ht="12.75">
      <c r="B68" s="63" t="s">
        <v>26</v>
      </c>
      <c r="C68" s="35" t="s">
        <v>27</v>
      </c>
      <c r="D68" s="291">
        <v>16.71</v>
      </c>
      <c r="E68" s="13"/>
      <c r="F68" s="13"/>
      <c r="G68" s="152"/>
      <c r="H68" s="152"/>
    </row>
    <row r="69" spans="2:8" ht="12.75">
      <c r="B69" s="55"/>
      <c r="C69" s="36" t="s">
        <v>28</v>
      </c>
      <c r="D69" s="286">
        <v>9.36</v>
      </c>
      <c r="E69" s="13"/>
      <c r="F69" s="13"/>
      <c r="G69" s="152"/>
      <c r="H69" s="152"/>
    </row>
    <row r="70" spans="2:8" ht="12.75">
      <c r="B70" s="55"/>
      <c r="C70" s="36" t="s">
        <v>29</v>
      </c>
      <c r="D70" s="286">
        <v>11.98</v>
      </c>
      <c r="E70" s="13"/>
      <c r="F70" s="13"/>
      <c r="G70" s="152"/>
      <c r="H70" s="152"/>
    </row>
    <row r="71" spans="2:8" ht="12.75">
      <c r="B71" s="55"/>
      <c r="C71" s="36" t="s">
        <v>30</v>
      </c>
      <c r="D71" s="286">
        <v>13.68</v>
      </c>
      <c r="E71" s="13"/>
      <c r="F71" s="13"/>
      <c r="G71" s="152"/>
      <c r="H71" s="152"/>
    </row>
    <row r="72" spans="2:8" ht="12.75">
      <c r="B72" s="55"/>
      <c r="C72" s="36" t="s">
        <v>31</v>
      </c>
      <c r="D72" s="286">
        <v>14.86</v>
      </c>
      <c r="E72" s="13"/>
      <c r="F72" s="13"/>
      <c r="G72" s="152"/>
      <c r="H72" s="152"/>
    </row>
    <row r="73" spans="2:8" ht="12.75">
      <c r="B73" s="55"/>
      <c r="C73" s="36" t="s">
        <v>32</v>
      </c>
      <c r="D73" s="286">
        <v>7.41</v>
      </c>
      <c r="E73" s="13"/>
      <c r="F73" s="13"/>
      <c r="G73" s="152"/>
      <c r="H73" s="152"/>
    </row>
    <row r="74" spans="2:8" ht="12.75">
      <c r="B74" s="55"/>
      <c r="C74" s="36" t="s">
        <v>33</v>
      </c>
      <c r="D74" s="286">
        <v>7.42</v>
      </c>
      <c r="E74" s="13"/>
      <c r="F74" s="13"/>
      <c r="G74" s="152"/>
      <c r="H74" s="152"/>
    </row>
    <row r="75" spans="2:8" ht="12.75">
      <c r="B75" s="55"/>
      <c r="C75" s="36" t="s">
        <v>34</v>
      </c>
      <c r="D75" s="286">
        <v>6.2</v>
      </c>
      <c r="E75" s="13"/>
      <c r="F75" s="13"/>
      <c r="G75" s="152"/>
      <c r="H75" s="152"/>
    </row>
    <row r="76" spans="2:8" ht="12.75">
      <c r="B76" s="55"/>
      <c r="C76" s="36" t="s">
        <v>35</v>
      </c>
      <c r="D76" s="286">
        <v>6.09</v>
      </c>
      <c r="E76" s="13"/>
      <c r="F76" s="13"/>
      <c r="G76" s="152"/>
      <c r="H76" s="152"/>
    </row>
    <row r="77" spans="2:8" ht="12.75">
      <c r="B77" s="55"/>
      <c r="C77" s="36" t="s">
        <v>36</v>
      </c>
      <c r="D77" s="286">
        <v>2.97</v>
      </c>
      <c r="E77" s="13"/>
      <c r="F77" s="13"/>
      <c r="G77" s="152"/>
      <c r="H77" s="152"/>
    </row>
    <row r="78" spans="2:8" ht="12.75">
      <c r="B78" s="55"/>
      <c r="C78" s="36" t="s">
        <v>37</v>
      </c>
      <c r="D78" s="286">
        <v>1.35</v>
      </c>
      <c r="E78" s="13"/>
      <c r="F78" s="13"/>
      <c r="G78" s="152"/>
      <c r="H78" s="152"/>
    </row>
    <row r="79" spans="2:8" ht="12.75">
      <c r="B79" s="55"/>
      <c r="C79" s="36" t="s">
        <v>38</v>
      </c>
      <c r="D79" s="286">
        <v>0.51</v>
      </c>
      <c r="E79" s="13"/>
      <c r="F79" s="13"/>
      <c r="G79" s="152"/>
      <c r="H79" s="152"/>
    </row>
    <row r="80" spans="2:8" ht="13.5" thickBot="1">
      <c r="B80" s="48"/>
      <c r="C80" s="37" t="s">
        <v>39</v>
      </c>
      <c r="D80" s="288">
        <v>1.46</v>
      </c>
      <c r="E80" s="13"/>
      <c r="F80" s="13"/>
      <c r="G80" s="152"/>
      <c r="H80" s="152"/>
    </row>
    <row r="81" ht="12.75">
      <c r="D81" s="289">
        <f>IF(SUM(D68:D80)=100,"","ERREUR")</f>
      </c>
    </row>
    <row r="83" spans="1:2" s="2" customFormat="1" ht="12.75">
      <c r="A83" s="99" t="s">
        <v>173</v>
      </c>
      <c r="B83" s="4" t="s">
        <v>292</v>
      </c>
    </row>
    <row r="84" spans="1:2" s="2" customFormat="1" ht="13.5" thickBot="1">
      <c r="A84" s="99"/>
      <c r="B84" s="4"/>
    </row>
    <row r="85" spans="1:4" s="2" customFormat="1" ht="13.5" thickBot="1">
      <c r="A85" s="99"/>
      <c r="B85" s="350" t="s">
        <v>108</v>
      </c>
      <c r="C85" s="351"/>
      <c r="D85" s="167" t="s">
        <v>359</v>
      </c>
    </row>
    <row r="86" spans="1:4" s="2" customFormat="1" ht="13.5" thickBot="1">
      <c r="A86" s="99"/>
      <c r="B86" s="4"/>
      <c r="D86" s="108"/>
    </row>
    <row r="87" spans="2:8" ht="13.5" thickBot="1">
      <c r="B87" s="43"/>
      <c r="C87" s="62" t="s">
        <v>42</v>
      </c>
      <c r="D87" s="109" t="s">
        <v>104</v>
      </c>
      <c r="E87" s="193"/>
      <c r="F87" s="193"/>
      <c r="G87" s="282"/>
      <c r="H87" s="99"/>
    </row>
    <row r="88" spans="2:7" ht="12.75">
      <c r="B88" s="58" t="s">
        <v>26</v>
      </c>
      <c r="C88" s="64" t="s">
        <v>27</v>
      </c>
      <c r="D88" s="291"/>
      <c r="E88" s="13"/>
      <c r="F88" s="13"/>
      <c r="G88" s="152"/>
    </row>
    <row r="89" spans="1:7" s="320" customFormat="1" ht="12.75">
      <c r="A89" s="323"/>
      <c r="B89" s="328"/>
      <c r="C89" s="329" t="s">
        <v>28</v>
      </c>
      <c r="D89" s="330"/>
      <c r="E89" s="327"/>
      <c r="F89" s="327"/>
      <c r="G89" s="331"/>
    </row>
    <row r="90" spans="2:7" ht="12.75">
      <c r="B90" s="55"/>
      <c r="C90" s="36" t="s">
        <v>29</v>
      </c>
      <c r="D90" s="286"/>
      <c r="E90" s="13"/>
      <c r="F90" s="13"/>
      <c r="G90" s="152"/>
    </row>
    <row r="91" spans="2:7" ht="12.75">
      <c r="B91" s="55"/>
      <c r="C91" s="36" t="s">
        <v>30</v>
      </c>
      <c r="D91" s="286"/>
      <c r="E91" s="13"/>
      <c r="F91" s="13"/>
      <c r="G91" s="152"/>
    </row>
    <row r="92" spans="2:7" ht="12.75">
      <c r="B92" s="55"/>
      <c r="C92" s="36" t="s">
        <v>31</v>
      </c>
      <c r="D92" s="286"/>
      <c r="E92" s="13"/>
      <c r="F92" s="13"/>
      <c r="G92" s="152"/>
    </row>
    <row r="93" spans="2:7" ht="12.75">
      <c r="B93" s="55"/>
      <c r="C93" s="36" t="s">
        <v>32</v>
      </c>
      <c r="D93" s="286"/>
      <c r="E93" s="13"/>
      <c r="F93" s="13"/>
      <c r="G93" s="152"/>
    </row>
    <row r="94" spans="2:7" ht="12.75">
      <c r="B94" s="55"/>
      <c r="C94" s="36" t="s">
        <v>33</v>
      </c>
      <c r="D94" s="286"/>
      <c r="E94" s="13"/>
      <c r="F94" s="13"/>
      <c r="G94" s="152"/>
    </row>
    <row r="95" spans="2:7" ht="12.75">
      <c r="B95" s="55"/>
      <c r="C95" s="36" t="s">
        <v>34</v>
      </c>
      <c r="D95" s="286"/>
      <c r="E95" s="13"/>
      <c r="F95" s="13"/>
      <c r="G95" s="152"/>
    </row>
    <row r="96" spans="2:7" ht="12.75">
      <c r="B96" s="55"/>
      <c r="C96" s="36" t="s">
        <v>35</v>
      </c>
      <c r="D96" s="286"/>
      <c r="E96" s="13"/>
      <c r="F96" s="13"/>
      <c r="G96" s="152"/>
    </row>
    <row r="97" spans="2:7" ht="12.75">
      <c r="B97" s="55"/>
      <c r="C97" s="36" t="s">
        <v>36</v>
      </c>
      <c r="D97" s="286"/>
      <c r="E97" s="13"/>
      <c r="F97" s="13"/>
      <c r="G97" s="152"/>
    </row>
    <row r="98" spans="2:7" ht="12.75">
      <c r="B98" s="55"/>
      <c r="C98" s="36" t="s">
        <v>37</v>
      </c>
      <c r="D98" s="286"/>
      <c r="E98" s="13"/>
      <c r="F98" s="13"/>
      <c r="G98" s="152"/>
    </row>
    <row r="99" spans="2:7" ht="12.75">
      <c r="B99" s="55"/>
      <c r="C99" s="36" t="s">
        <v>38</v>
      </c>
      <c r="D99" s="286"/>
      <c r="E99" s="13"/>
      <c r="F99" s="13"/>
      <c r="G99" s="152"/>
    </row>
    <row r="100" spans="2:7" ht="13.5" thickBot="1">
      <c r="B100" s="55"/>
      <c r="C100" s="53" t="s">
        <v>39</v>
      </c>
      <c r="D100" s="288"/>
      <c r="E100" s="13"/>
      <c r="F100" s="13"/>
      <c r="G100" s="152"/>
    </row>
    <row r="101" spans="2:4" ht="12.75">
      <c r="B101" s="186"/>
      <c r="C101" s="186"/>
      <c r="D101" s="289"/>
    </row>
    <row r="102" spans="2:3" ht="12.75">
      <c r="B102" s="13"/>
      <c r="C102" s="13"/>
    </row>
    <row r="103" spans="1:2" ht="12.75">
      <c r="A103" s="99" t="s">
        <v>174</v>
      </c>
      <c r="B103" s="4" t="s">
        <v>293</v>
      </c>
    </row>
    <row r="104" ht="13.5" thickBot="1">
      <c r="B104" s="4"/>
    </row>
    <row r="105" spans="2:7" ht="13.5" thickBot="1">
      <c r="B105" s="152"/>
      <c r="D105" s="152"/>
      <c r="E105" s="51" t="s">
        <v>104</v>
      </c>
      <c r="F105" s="193"/>
      <c r="G105" s="282"/>
    </row>
    <row r="106" spans="2:7" ht="12.75">
      <c r="B106" s="65" t="s">
        <v>228</v>
      </c>
      <c r="C106" s="32"/>
      <c r="D106" s="66"/>
      <c r="E106" s="292"/>
      <c r="F106" s="13"/>
      <c r="G106" s="152"/>
    </row>
    <row r="107" spans="2:7" ht="13.5" thickBot="1">
      <c r="B107" s="67" t="s">
        <v>143</v>
      </c>
      <c r="C107" s="24"/>
      <c r="D107" s="68"/>
      <c r="E107" s="292">
        <v>78.42</v>
      </c>
      <c r="F107" s="13"/>
      <c r="G107" s="152"/>
    </row>
    <row r="108" spans="2:7" ht="13.5" thickBot="1">
      <c r="B108" s="69"/>
      <c r="C108" s="70"/>
      <c r="D108" s="103" t="s">
        <v>144</v>
      </c>
      <c r="E108" s="118">
        <f>SUM(E106:E107)</f>
        <v>78.42</v>
      </c>
      <c r="F108" s="13"/>
      <c r="G108" s="152"/>
    </row>
    <row r="109" spans="2:7" ht="13.5" thickBot="1">
      <c r="B109" s="293" t="s">
        <v>327</v>
      </c>
      <c r="C109" s="346" t="s">
        <v>43</v>
      </c>
      <c r="D109" s="347"/>
      <c r="E109" s="292">
        <v>19.38</v>
      </c>
      <c r="F109" s="13"/>
      <c r="G109" s="152"/>
    </row>
    <row r="110" spans="2:7" ht="13.5" thickBot="1">
      <c r="B110" s="294"/>
      <c r="C110" s="346" t="s">
        <v>351</v>
      </c>
      <c r="D110" s="347" t="s">
        <v>325</v>
      </c>
      <c r="E110" s="295">
        <v>1.05</v>
      </c>
      <c r="F110" s="13"/>
      <c r="G110" s="152"/>
    </row>
    <row r="111" spans="2:7" ht="13.5" thickBot="1">
      <c r="B111" s="294"/>
      <c r="C111" s="346" t="s">
        <v>352</v>
      </c>
      <c r="D111" s="347" t="s">
        <v>325</v>
      </c>
      <c r="E111" s="295">
        <v>0.18</v>
      </c>
      <c r="F111" s="13"/>
      <c r="G111" s="152"/>
    </row>
    <row r="112" spans="2:7" ht="13.5" thickBot="1">
      <c r="B112" s="294"/>
      <c r="C112" s="346" t="s">
        <v>353</v>
      </c>
      <c r="D112" s="347" t="s">
        <v>325</v>
      </c>
      <c r="E112" s="295">
        <v>0.88</v>
      </c>
      <c r="F112" s="13"/>
      <c r="G112" s="152"/>
    </row>
    <row r="113" spans="2:7" ht="13.5" thickBot="1">
      <c r="B113" s="296"/>
      <c r="C113" s="346" t="s">
        <v>357</v>
      </c>
      <c r="D113" s="347" t="s">
        <v>325</v>
      </c>
      <c r="E113" s="295">
        <v>0.08</v>
      </c>
      <c r="F113" s="13"/>
      <c r="G113" s="152"/>
    </row>
    <row r="114" spans="2:7" ht="13.5" thickBot="1">
      <c r="B114" s="296"/>
      <c r="C114" s="346" t="s">
        <v>354</v>
      </c>
      <c r="D114" s="347" t="s">
        <v>325</v>
      </c>
      <c r="E114" s="295">
        <v>0</v>
      </c>
      <c r="F114" s="13"/>
      <c r="G114" s="152"/>
    </row>
    <row r="115" spans="2:7" ht="13.5" thickBot="1">
      <c r="B115" s="297"/>
      <c r="C115" s="346" t="s">
        <v>355</v>
      </c>
      <c r="D115" s="347" t="s">
        <v>325</v>
      </c>
      <c r="E115" s="295">
        <v>0.01</v>
      </c>
      <c r="F115" s="13"/>
      <c r="G115" s="152"/>
    </row>
    <row r="116" spans="2:8" ht="13.5" thickBot="1">
      <c r="B116" s="298"/>
      <c r="C116" s="70"/>
      <c r="D116" s="103" t="s">
        <v>326</v>
      </c>
      <c r="E116" s="118">
        <f>SUM(E109:E115)</f>
        <v>21.58</v>
      </c>
      <c r="F116" s="13"/>
      <c r="G116" s="152"/>
      <c r="H116" s="152"/>
    </row>
    <row r="117" spans="2:9" ht="12.75">
      <c r="B117" s="277"/>
      <c r="E117" s="289">
        <f>IF(SUM(E108:E115)=100,"","ERREUR")</f>
      </c>
      <c r="H117" s="152"/>
      <c r="I117" s="152"/>
    </row>
    <row r="118" spans="2:9" ht="12.75">
      <c r="B118" s="277"/>
      <c r="H118" s="152"/>
      <c r="I118" s="152"/>
    </row>
    <row r="119" spans="1:9" ht="12.75">
      <c r="A119" s="185" t="s">
        <v>175</v>
      </c>
      <c r="B119" s="6" t="s">
        <v>328</v>
      </c>
      <c r="H119" s="152"/>
      <c r="I119" s="152"/>
    </row>
    <row r="120" spans="2:9" ht="13.5" thickBot="1">
      <c r="B120" s="6"/>
      <c r="H120" s="152"/>
      <c r="I120" s="152"/>
    </row>
    <row r="121" spans="2:7" ht="13.5" thickBot="1">
      <c r="B121" s="33" t="s">
        <v>56</v>
      </c>
      <c r="C121" s="54" t="s">
        <v>104</v>
      </c>
      <c r="D121" s="193"/>
      <c r="E121" s="193"/>
      <c r="F121" s="282"/>
      <c r="G121" s="152"/>
    </row>
    <row r="122" spans="2:7" ht="12.75">
      <c r="B122" s="71" t="s">
        <v>57</v>
      </c>
      <c r="C122" s="299">
        <v>4.45</v>
      </c>
      <c r="D122" s="13"/>
      <c r="E122" s="13"/>
      <c r="F122" s="152"/>
      <c r="G122" s="152"/>
    </row>
    <row r="123" spans="2:7" ht="12.75">
      <c r="B123" s="72" t="s">
        <v>58</v>
      </c>
      <c r="C123" s="300">
        <v>8.18</v>
      </c>
      <c r="D123" s="13"/>
      <c r="E123" s="13"/>
      <c r="F123" s="152"/>
      <c r="G123" s="152"/>
    </row>
    <row r="124" spans="2:6" ht="12.75">
      <c r="B124" s="72" t="s">
        <v>59</v>
      </c>
      <c r="C124" s="300">
        <v>12.9</v>
      </c>
      <c r="D124" s="13"/>
      <c r="E124" s="13"/>
      <c r="F124" s="152"/>
    </row>
    <row r="125" spans="2:6" ht="12.75">
      <c r="B125" s="72" t="s">
        <v>60</v>
      </c>
      <c r="C125" s="300">
        <v>20.36</v>
      </c>
      <c r="D125" s="13"/>
      <c r="E125" s="13"/>
      <c r="F125" s="152"/>
    </row>
    <row r="126" spans="2:6" ht="13.5" thickBot="1">
      <c r="B126" s="73" t="s">
        <v>61</v>
      </c>
      <c r="C126" s="301">
        <v>54.11</v>
      </c>
      <c r="D126" s="13"/>
      <c r="E126" s="13"/>
      <c r="F126" s="152"/>
    </row>
    <row r="127" spans="2:10" ht="12.75">
      <c r="B127" s="152"/>
      <c r="C127" s="289">
        <f>IF(SUM(C122:C126)=100,"","ERREUR")</f>
      </c>
      <c r="D127" s="152"/>
      <c r="E127" s="152"/>
      <c r="F127" s="152"/>
      <c r="G127" s="152"/>
      <c r="H127" s="152"/>
      <c r="I127" s="152"/>
      <c r="J127" s="152"/>
    </row>
    <row r="129" spans="1:2" ht="12.75">
      <c r="A129" s="99" t="s">
        <v>176</v>
      </c>
      <c r="B129" s="6" t="s">
        <v>294</v>
      </c>
    </row>
    <row r="130" ht="13.5" thickBot="1">
      <c r="B130" s="6"/>
    </row>
    <row r="131" spans="2:4" ht="13.5" thickBot="1">
      <c r="B131" s="161"/>
      <c r="C131" s="51" t="s">
        <v>104</v>
      </c>
      <c r="D131" s="138"/>
    </row>
    <row r="132" spans="2:4" ht="12.75">
      <c r="B132" s="23" t="s">
        <v>229</v>
      </c>
      <c r="C132" s="284">
        <v>69.36</v>
      </c>
      <c r="D132" s="152"/>
    </row>
    <row r="133" spans="2:4" ht="12.75">
      <c r="B133" s="18" t="s">
        <v>62</v>
      </c>
      <c r="C133" s="286">
        <v>4.02</v>
      </c>
      <c r="D133" s="152"/>
    </row>
    <row r="134" spans="2:4" ht="12.75">
      <c r="B134" s="18" t="s">
        <v>63</v>
      </c>
      <c r="C134" s="286">
        <v>25.81</v>
      </c>
      <c r="D134" s="152"/>
    </row>
    <row r="135" spans="2:4" ht="12.75">
      <c r="B135" s="75" t="s">
        <v>97</v>
      </c>
      <c r="C135" s="286">
        <v>0.48</v>
      </c>
      <c r="D135" s="152"/>
    </row>
    <row r="136" spans="2:4" ht="13.5" thickBot="1">
      <c r="B136" s="74" t="s">
        <v>111</v>
      </c>
      <c r="C136" s="302">
        <v>0.33</v>
      </c>
      <c r="D136" s="152"/>
    </row>
    <row r="137" spans="1:4" s="173" customFormat="1" ht="12.75">
      <c r="A137" s="185"/>
      <c r="C137" s="289">
        <f>IF(SUM(C132:C136)=100,"","ERREUR")</f>
      </c>
      <c r="D137" s="13"/>
    </row>
    <row r="139" spans="1:2" ht="12.75">
      <c r="A139" s="185" t="s">
        <v>177</v>
      </c>
      <c r="B139" s="6" t="s">
        <v>295</v>
      </c>
    </row>
    <row r="140" ht="13.5" thickBot="1"/>
    <row r="141" spans="2:4" ht="13.5" thickBot="1">
      <c r="B141" s="184"/>
      <c r="C141" s="51" t="s">
        <v>104</v>
      </c>
      <c r="D141" s="138"/>
    </row>
    <row r="142" spans="2:4" ht="12.75">
      <c r="B142" s="58" t="s">
        <v>64</v>
      </c>
      <c r="C142" s="284">
        <f>95.47+1.86+0.02+0.39+0.01</f>
        <v>97.75</v>
      </c>
      <c r="D142" s="248"/>
    </row>
    <row r="143" spans="2:4" ht="12.75">
      <c r="B143" s="75" t="s">
        <v>66</v>
      </c>
      <c r="C143" s="286"/>
      <c r="D143" s="248"/>
    </row>
    <row r="144" spans="2:4" ht="12.75">
      <c r="B144" s="75" t="s">
        <v>65</v>
      </c>
      <c r="C144" s="286">
        <v>2.23</v>
      </c>
      <c r="D144" s="248"/>
    </row>
    <row r="145" spans="2:4" ht="12.75">
      <c r="B145" s="97" t="s">
        <v>97</v>
      </c>
      <c r="C145" s="286">
        <v>0</v>
      </c>
      <c r="D145" s="152"/>
    </row>
    <row r="146" spans="2:4" ht="13.5" thickBot="1">
      <c r="B146" s="74" t="s">
        <v>111</v>
      </c>
      <c r="C146" s="302">
        <v>0.02</v>
      </c>
      <c r="D146" s="152"/>
    </row>
    <row r="147" ht="12.75">
      <c r="C147" s="289">
        <f>IF(SUM(C142:C146)=100,"","ERREUR")</f>
      </c>
    </row>
    <row r="149" spans="1:2" ht="12.75">
      <c r="A149" s="99" t="s">
        <v>178</v>
      </c>
      <c r="B149" s="8" t="s">
        <v>296</v>
      </c>
    </row>
    <row r="150" ht="13.5" thickBot="1"/>
    <row r="151" ht="13.5" thickBot="1">
      <c r="C151" s="51" t="s">
        <v>104</v>
      </c>
    </row>
    <row r="152" spans="2:3" ht="12.75">
      <c r="B152" s="58" t="s">
        <v>141</v>
      </c>
      <c r="C152" s="303">
        <v>80.78</v>
      </c>
    </row>
    <row r="153" spans="2:3" ht="12.75">
      <c r="B153" s="75" t="s">
        <v>142</v>
      </c>
      <c r="C153" s="295">
        <v>14.78</v>
      </c>
    </row>
    <row r="154" spans="2:3" ht="12.75">
      <c r="B154" s="75" t="s">
        <v>329</v>
      </c>
      <c r="C154" s="300">
        <v>4.13</v>
      </c>
    </row>
    <row r="155" spans="2:3" ht="12.75">
      <c r="B155" s="75" t="s">
        <v>330</v>
      </c>
      <c r="C155" s="295">
        <v>0.31</v>
      </c>
    </row>
    <row r="156" spans="2:3" ht="12.75">
      <c r="B156" s="75" t="s">
        <v>97</v>
      </c>
      <c r="C156" s="295"/>
    </row>
    <row r="157" spans="2:3" ht="13.5" thickBot="1">
      <c r="B157" s="48" t="s">
        <v>111</v>
      </c>
      <c r="C157" s="304"/>
    </row>
    <row r="158" ht="12.75">
      <c r="C158" s="289">
        <f>IF(SUM(C152:C157)=100,"","ERREUR")</f>
      </c>
    </row>
    <row r="160" spans="1:2" ht="12.75">
      <c r="A160" s="185" t="s">
        <v>179</v>
      </c>
      <c r="B160" s="4" t="s">
        <v>297</v>
      </c>
    </row>
    <row r="161" ht="13.5" thickBot="1"/>
    <row r="162" ht="13.5" thickBot="1">
      <c r="D162" s="51" t="s">
        <v>104</v>
      </c>
    </row>
    <row r="163" spans="2:4" ht="12.75">
      <c r="B163" s="16" t="s">
        <v>115</v>
      </c>
      <c r="C163" s="22"/>
      <c r="D163" s="284">
        <v>54.31</v>
      </c>
    </row>
    <row r="164" spans="2:4" ht="12.75">
      <c r="B164" s="18" t="s">
        <v>113</v>
      </c>
      <c r="C164" s="36"/>
      <c r="D164" s="286">
        <v>8.83</v>
      </c>
    </row>
    <row r="165" spans="2:4" ht="12.75">
      <c r="B165" s="18" t="s">
        <v>114</v>
      </c>
      <c r="C165" s="36"/>
      <c r="D165" s="286">
        <v>16.02</v>
      </c>
    </row>
    <row r="166" spans="2:4" ht="12.75">
      <c r="B166" s="18" t="s">
        <v>331</v>
      </c>
      <c r="C166" s="36"/>
      <c r="D166" s="286">
        <v>2.86</v>
      </c>
    </row>
    <row r="167" spans="2:4" ht="12.75">
      <c r="B167" s="18" t="s">
        <v>154</v>
      </c>
      <c r="C167" s="36"/>
      <c r="D167" s="286">
        <v>1.79</v>
      </c>
    </row>
    <row r="168" spans="2:4" ht="12.75">
      <c r="B168" s="18" t="s">
        <v>358</v>
      </c>
      <c r="C168" s="36"/>
      <c r="D168" s="286">
        <v>5.34</v>
      </c>
    </row>
    <row r="169" spans="2:4" ht="13.5" thickBot="1">
      <c r="B169" s="20" t="s">
        <v>111</v>
      </c>
      <c r="C169" s="37"/>
      <c r="D169" s="302">
        <f>10.81+0.04</f>
        <v>10.85</v>
      </c>
    </row>
    <row r="170" ht="12.75">
      <c r="D170" s="289">
        <f>IF(SUM(D163:D169)=100,"","ERREUR")</f>
      </c>
    </row>
    <row r="171" spans="2:10" ht="12.75">
      <c r="B171" s="152"/>
      <c r="C171" s="152"/>
      <c r="D171" s="13"/>
      <c r="E171" s="152"/>
      <c r="F171" s="152"/>
      <c r="G171" s="152"/>
      <c r="H171" s="152"/>
      <c r="I171" s="152"/>
      <c r="J171" s="152"/>
    </row>
    <row r="172" spans="1:6" ht="12.75">
      <c r="A172" s="99" t="s">
        <v>180</v>
      </c>
      <c r="B172" s="6" t="s">
        <v>298</v>
      </c>
      <c r="D172" s="173"/>
      <c r="F172" s="152"/>
    </row>
    <row r="173" spans="2:6" ht="13.5" thickBot="1">
      <c r="B173" s="6"/>
      <c r="D173" s="173"/>
      <c r="F173" s="152"/>
    </row>
    <row r="174" spans="2:9" ht="12.75">
      <c r="B174" s="16" t="s">
        <v>68</v>
      </c>
      <c r="C174" s="91"/>
      <c r="D174" s="305">
        <v>1037631</v>
      </c>
      <c r="E174" s="193"/>
      <c r="F174" s="193"/>
      <c r="G174" s="193"/>
      <c r="I174" s="173"/>
    </row>
    <row r="175" spans="2:7" ht="13.5" thickBot="1">
      <c r="B175" s="29" t="s">
        <v>230</v>
      </c>
      <c r="C175" s="92"/>
      <c r="D175" s="110">
        <f>(Overview!E55/D174)*1000000</f>
        <v>71425.9664562836</v>
      </c>
      <c r="E175" s="193"/>
      <c r="F175" s="193"/>
      <c r="G175" s="193"/>
    </row>
    <row r="176" spans="1:7" s="173" customFormat="1" ht="13.5" thickBot="1">
      <c r="A176" s="185"/>
      <c r="B176" s="186"/>
      <c r="C176" s="162"/>
      <c r="D176" s="162"/>
      <c r="E176" s="193"/>
      <c r="F176" s="193"/>
      <c r="G176" s="193"/>
    </row>
    <row r="177" spans="1:7" s="173" customFormat="1" ht="26.25" thickBot="1">
      <c r="A177" s="185"/>
      <c r="B177" s="13"/>
      <c r="C177" s="193"/>
      <c r="D177" s="56" t="s">
        <v>194</v>
      </c>
      <c r="E177" s="193"/>
      <c r="F177" s="193"/>
      <c r="G177" s="193"/>
    </row>
    <row r="178" spans="2:7" ht="12.75">
      <c r="B178" s="31" t="s">
        <v>152</v>
      </c>
      <c r="C178" s="90"/>
      <c r="D178" s="292">
        <v>0.01</v>
      </c>
      <c r="E178" s="13"/>
      <c r="F178" s="13"/>
      <c r="G178" s="13"/>
    </row>
    <row r="179" spans="2:7" ht="13.5" thickBot="1">
      <c r="B179" s="20" t="s">
        <v>153</v>
      </c>
      <c r="C179" s="37"/>
      <c r="D179" s="304">
        <v>0.02</v>
      </c>
      <c r="E179" s="13"/>
      <c r="F179" s="13"/>
      <c r="G179" s="13"/>
    </row>
    <row r="180" spans="1:7" s="173" customFormat="1" ht="12.75">
      <c r="A180" s="185"/>
      <c r="B180" s="13"/>
      <c r="C180" s="13"/>
      <c r="D180" s="13"/>
      <c r="E180" s="13"/>
      <c r="F180" s="13"/>
      <c r="G180" s="13"/>
    </row>
    <row r="182" spans="1:2" ht="12.75">
      <c r="A182" s="99" t="s">
        <v>181</v>
      </c>
      <c r="B182" s="4" t="s">
        <v>231</v>
      </c>
    </row>
    <row r="183" ht="13.5" thickBot="1">
      <c r="B183" s="4"/>
    </row>
    <row r="184" spans="2:5" ht="13.5" thickBot="1">
      <c r="B184" s="161"/>
      <c r="C184" s="44" t="s">
        <v>16</v>
      </c>
      <c r="D184" s="45" t="s">
        <v>75</v>
      </c>
      <c r="E184" s="34" t="s">
        <v>76</v>
      </c>
    </row>
    <row r="185" spans="2:5" ht="13.5" thickBot="1">
      <c r="B185" s="20" t="s">
        <v>15</v>
      </c>
      <c r="C185" s="159">
        <v>0</v>
      </c>
      <c r="D185" s="160">
        <v>0</v>
      </c>
      <c r="E185" s="161">
        <v>0</v>
      </c>
    </row>
    <row r="186" spans="1:5" s="173" customFormat="1" ht="12.75">
      <c r="A186" s="185"/>
      <c r="B186" s="13"/>
      <c r="C186" s="13"/>
      <c r="D186" s="13"/>
      <c r="E186" s="13"/>
    </row>
    <row r="187" ht="13.5" thickBot="1">
      <c r="B187" s="4"/>
    </row>
    <row r="188" spans="1:13" s="13" customFormat="1" ht="12.75">
      <c r="A188" s="193"/>
      <c r="B188" s="102" t="s">
        <v>334</v>
      </c>
      <c r="C188" s="17"/>
      <c r="D188" s="17"/>
      <c r="E188" s="17"/>
      <c r="F188" s="17"/>
      <c r="G188" s="17"/>
      <c r="H188" s="17"/>
      <c r="I188" s="17"/>
      <c r="J188" s="17"/>
      <c r="K188" s="17"/>
      <c r="L188" s="17"/>
      <c r="M188" s="306"/>
    </row>
    <row r="189" spans="2:13" ht="38.25">
      <c r="B189" s="307" t="s">
        <v>1</v>
      </c>
      <c r="C189" s="308" t="s">
        <v>69</v>
      </c>
      <c r="D189" s="308" t="s">
        <v>333</v>
      </c>
      <c r="E189" s="309"/>
      <c r="F189" s="310" t="s">
        <v>73</v>
      </c>
      <c r="G189" s="311"/>
      <c r="H189" s="308" t="s">
        <v>145</v>
      </c>
      <c r="I189" s="308" t="s">
        <v>70</v>
      </c>
      <c r="J189" s="308" t="s">
        <v>72</v>
      </c>
      <c r="K189" s="308" t="s">
        <v>71</v>
      </c>
      <c r="L189" s="308" t="s">
        <v>301</v>
      </c>
      <c r="M189" s="312" t="s">
        <v>77</v>
      </c>
    </row>
    <row r="190" spans="2:13" ht="12.75">
      <c r="B190" s="55"/>
      <c r="C190" s="313"/>
      <c r="D190" s="313"/>
      <c r="E190" s="314" t="s">
        <v>25</v>
      </c>
      <c r="F190" s="314" t="s">
        <v>23</v>
      </c>
      <c r="G190" s="314" t="s">
        <v>24</v>
      </c>
      <c r="H190" s="313"/>
      <c r="I190" s="313"/>
      <c r="J190" s="313"/>
      <c r="K190" s="313"/>
      <c r="L190" s="313"/>
      <c r="M190" s="315"/>
    </row>
    <row r="191" spans="2:13" ht="12.75">
      <c r="B191" s="316" t="s">
        <v>109</v>
      </c>
      <c r="C191" s="144"/>
      <c r="D191" s="144"/>
      <c r="E191" s="144"/>
      <c r="F191" s="144"/>
      <c r="G191" s="144"/>
      <c r="H191" s="144"/>
      <c r="I191" s="144"/>
      <c r="J191" s="144"/>
      <c r="K191" s="144"/>
      <c r="L191" s="144"/>
      <c r="M191" s="145"/>
    </row>
    <row r="192" spans="2:13" ht="12.75">
      <c r="B192" s="316" t="s">
        <v>110</v>
      </c>
      <c r="C192" s="144"/>
      <c r="D192" s="144"/>
      <c r="E192" s="144"/>
      <c r="F192" s="144"/>
      <c r="G192" s="144"/>
      <c r="H192" s="144"/>
      <c r="I192" s="144"/>
      <c r="J192" s="144"/>
      <c r="K192" s="144"/>
      <c r="L192" s="144"/>
      <c r="M192" s="145"/>
    </row>
    <row r="193" spans="2:13" ht="12.75">
      <c r="B193" s="316" t="s">
        <v>300</v>
      </c>
      <c r="C193" s="144"/>
      <c r="D193" s="144"/>
      <c r="E193" s="144"/>
      <c r="F193" s="144"/>
      <c r="G193" s="144"/>
      <c r="H193" s="144"/>
      <c r="I193" s="144"/>
      <c r="J193" s="144"/>
      <c r="K193" s="144"/>
      <c r="L193" s="144"/>
      <c r="M193" s="145"/>
    </row>
    <row r="194" spans="2:13" ht="13.5" thickBot="1">
      <c r="B194" s="126" t="s">
        <v>74</v>
      </c>
      <c r="C194" s="147"/>
      <c r="D194" s="147"/>
      <c r="E194" s="147"/>
      <c r="F194" s="147"/>
      <c r="G194" s="147"/>
      <c r="H194" s="147"/>
      <c r="I194" s="147"/>
      <c r="J194" s="147"/>
      <c r="K194" s="147"/>
      <c r="L194" s="147"/>
      <c r="M194" s="148"/>
    </row>
    <row r="196" ht="13.5" thickBot="1">
      <c r="B196" s="4"/>
    </row>
    <row r="197" spans="1:10" s="13" customFormat="1" ht="12.75">
      <c r="A197" s="193"/>
      <c r="B197" s="102" t="s">
        <v>332</v>
      </c>
      <c r="C197" s="17"/>
      <c r="D197" s="17"/>
      <c r="E197" s="17"/>
      <c r="F197" s="17"/>
      <c r="G197" s="17"/>
      <c r="H197" s="17"/>
      <c r="I197" s="17"/>
      <c r="J197" s="306"/>
    </row>
    <row r="198" spans="2:10" ht="38.25">
      <c r="B198" s="307" t="s">
        <v>1</v>
      </c>
      <c r="C198" s="308" t="s">
        <v>69</v>
      </c>
      <c r="D198" s="308" t="s">
        <v>333</v>
      </c>
      <c r="E198" s="309"/>
      <c r="F198" s="310" t="s">
        <v>73</v>
      </c>
      <c r="G198" s="311"/>
      <c r="H198" s="308" t="s">
        <v>145</v>
      </c>
      <c r="I198" s="308" t="s">
        <v>301</v>
      </c>
      <c r="J198" s="312" t="s">
        <v>77</v>
      </c>
    </row>
    <row r="199" spans="2:10" ht="12.75">
      <c r="B199" s="55"/>
      <c r="C199" s="313"/>
      <c r="D199" s="313"/>
      <c r="E199" s="314" t="s">
        <v>25</v>
      </c>
      <c r="F199" s="314" t="s">
        <v>23</v>
      </c>
      <c r="G199" s="314" t="s">
        <v>24</v>
      </c>
      <c r="H199" s="313"/>
      <c r="I199" s="313"/>
      <c r="J199" s="315"/>
    </row>
    <row r="200" spans="2:10" ht="12.75">
      <c r="B200" s="316" t="s">
        <v>109</v>
      </c>
      <c r="C200" s="144"/>
      <c r="D200" s="144"/>
      <c r="E200" s="144"/>
      <c r="F200" s="144"/>
      <c r="G200" s="144"/>
      <c r="H200" s="144"/>
      <c r="I200" s="144"/>
      <c r="J200" s="145"/>
    </row>
    <row r="201" spans="2:10" ht="12.75">
      <c r="B201" s="316" t="s">
        <v>110</v>
      </c>
      <c r="C201" s="144"/>
      <c r="D201" s="144"/>
      <c r="E201" s="144"/>
      <c r="F201" s="144"/>
      <c r="G201" s="144"/>
      <c r="H201" s="144"/>
      <c r="I201" s="144"/>
      <c r="J201" s="145"/>
    </row>
    <row r="202" spans="2:10" ht="12.75">
      <c r="B202" s="316" t="s">
        <v>300</v>
      </c>
      <c r="C202" s="144"/>
      <c r="D202" s="144"/>
      <c r="E202" s="144"/>
      <c r="F202" s="144"/>
      <c r="G202" s="144"/>
      <c r="H202" s="144"/>
      <c r="I202" s="144"/>
      <c r="J202" s="145"/>
    </row>
    <row r="203" spans="2:10" ht="13.5" thickBot="1">
      <c r="B203" s="126" t="s">
        <v>74</v>
      </c>
      <c r="C203" s="147"/>
      <c r="D203" s="147"/>
      <c r="E203" s="147"/>
      <c r="F203" s="147"/>
      <c r="G203" s="147"/>
      <c r="H203" s="147"/>
      <c r="I203" s="147"/>
      <c r="J203" s="148"/>
    </row>
  </sheetData>
  <sheetProtection password="D5C2" sheet="1"/>
  <mergeCells count="11">
    <mergeCell ref="C6:G7"/>
    <mergeCell ref="C114:D114"/>
    <mergeCell ref="C110:D110"/>
    <mergeCell ref="C111:D111"/>
    <mergeCell ref="C112:D112"/>
    <mergeCell ref="C115:D115"/>
    <mergeCell ref="B65:C65"/>
    <mergeCell ref="B85:C85"/>
    <mergeCell ref="E66:F66"/>
    <mergeCell ref="C109:D109"/>
    <mergeCell ref="C113:D113"/>
  </mergeCells>
  <printOptions/>
  <pageMargins left="0.7874015748031497" right="0.7874015748031497" top="0.5118110236220472" bottom="0.2755905511811024" header="0.5118110236220472" footer="0.2362204724409449"/>
  <pageSetup fitToHeight="0" fitToWidth="1" horizontalDpi="600" verticalDpi="600" orientation="landscape" paperSize="9" scale="84" r:id="rId2"/>
  <headerFooter alignWithMargins="0">
    <oddHeader>&amp;R&amp;G</oddHeader>
  </headerFooter>
  <rowBreaks count="4" manualBreakCount="4">
    <brk id="31" max="12" man="1"/>
    <brk id="81" max="12" man="1"/>
    <brk id="127" max="12" man="1"/>
    <brk id="170" max="12" man="1"/>
  </rowBreaks>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3:L73"/>
  <sheetViews>
    <sheetView tabSelected="1" workbookViewId="0" topLeftCell="A1">
      <selection activeCell="K9" sqref="K9"/>
    </sheetView>
  </sheetViews>
  <sheetFormatPr defaultColWidth="11.421875" defaultRowHeight="12.75"/>
  <cols>
    <col min="1" max="1" width="5.57421875" style="12" customWidth="1"/>
    <col min="2" max="2" width="11.421875" style="12" customWidth="1"/>
    <col min="3" max="3" width="15.8515625" style="12" customWidth="1"/>
    <col min="4" max="7" width="11.57421875" style="12" bestFit="1" customWidth="1"/>
    <col min="8" max="8" width="7.421875" style="12" customWidth="1"/>
    <col min="9" max="9" width="9.00390625" style="12" customWidth="1"/>
    <col min="10" max="16384" width="11.421875" style="12" customWidth="1"/>
  </cols>
  <sheetData>
    <row r="1" s="320" customFormat="1" ht="12.75"/>
    <row r="3" spans="1:7" s="319" customFormat="1" ht="12.75">
      <c r="A3" s="317"/>
      <c r="B3" s="172" t="s">
        <v>337</v>
      </c>
      <c r="C3" s="318"/>
      <c r="D3" s="318"/>
      <c r="E3" s="318"/>
      <c r="F3" s="318"/>
      <c r="G3" s="318"/>
    </row>
    <row r="4" ht="13.5" thickBot="1">
      <c r="A4" s="277"/>
    </row>
    <row r="5" spans="1:5" ht="13.5" thickBot="1">
      <c r="A5" s="277"/>
      <c r="B5" s="1" t="s">
        <v>186</v>
      </c>
      <c r="C5" s="107" t="s">
        <v>345</v>
      </c>
      <c r="D5" s="174"/>
      <c r="E5" s="175"/>
    </row>
    <row r="6" spans="1:3" ht="13.5" thickBot="1">
      <c r="A6" s="277"/>
      <c r="B6" s="1" t="s">
        <v>187</v>
      </c>
      <c r="C6" s="129">
        <f>Overview!$C$4</f>
        <v>41820</v>
      </c>
    </row>
    <row r="7" ht="12.75">
      <c r="A7" s="277"/>
    </row>
    <row r="8" spans="1:7" ht="12.75">
      <c r="A8" s="277"/>
      <c r="B8" s="277" t="s">
        <v>363</v>
      </c>
      <c r="C8" s="354" t="str">
        <f>Overview!$C$6</f>
        <v>The euro equivalent amount for the Swiss francs operations are based on the currency rate as of  30/06/2014</v>
      </c>
      <c r="D8" s="355"/>
      <c r="E8" s="355"/>
      <c r="F8" s="355"/>
      <c r="G8" s="355"/>
    </row>
    <row r="9" spans="1:7" s="320" customFormat="1" ht="12.75">
      <c r="A9" s="324"/>
      <c r="B9" s="324"/>
      <c r="C9" s="355"/>
      <c r="D9" s="355"/>
      <c r="E9" s="355"/>
      <c r="F9" s="355"/>
      <c r="G9" s="355"/>
    </row>
    <row r="10" spans="1:7" ht="12.75">
      <c r="A10" s="277"/>
      <c r="C10" s="355"/>
      <c r="D10" s="355"/>
      <c r="E10" s="355"/>
      <c r="F10" s="355"/>
      <c r="G10" s="355"/>
    </row>
    <row r="11" ht="12.75">
      <c r="A11" s="277"/>
    </row>
    <row r="12" spans="1:7" s="322" customFormat="1" ht="12.75">
      <c r="A12" s="321">
        <v>6</v>
      </c>
      <c r="B12" s="172" t="s">
        <v>85</v>
      </c>
      <c r="C12" s="172"/>
      <c r="D12" s="172"/>
      <c r="E12" s="172"/>
      <c r="F12" s="172"/>
      <c r="G12" s="172"/>
    </row>
    <row r="13" ht="12.75">
      <c r="A13" s="99"/>
    </row>
    <row r="14" ht="12.75">
      <c r="A14" s="99"/>
    </row>
    <row r="15" spans="1:2" ht="13.5" thickBot="1">
      <c r="A15" s="99" t="s">
        <v>182</v>
      </c>
      <c r="B15" s="4" t="s">
        <v>86</v>
      </c>
    </row>
    <row r="16" spans="1:12" ht="13.5" thickBot="1">
      <c r="A16" s="99"/>
      <c r="D16" s="111" t="s">
        <v>356</v>
      </c>
      <c r="E16" s="111">
        <v>2013</v>
      </c>
      <c r="F16" s="111">
        <v>2012</v>
      </c>
      <c r="G16" s="111">
        <v>2011</v>
      </c>
      <c r="I16" s="116"/>
      <c r="J16" s="116"/>
      <c r="K16" s="116"/>
      <c r="L16" s="116"/>
    </row>
    <row r="17" spans="1:7" ht="12.75">
      <c r="A17" s="99"/>
      <c r="B17" s="16" t="s">
        <v>88</v>
      </c>
      <c r="C17" s="17"/>
      <c r="D17" s="127">
        <v>51769</v>
      </c>
      <c r="E17" s="127">
        <v>51750.034</v>
      </c>
      <c r="F17" s="127">
        <v>52448</v>
      </c>
      <c r="G17" s="127">
        <v>46914</v>
      </c>
    </row>
    <row r="18" spans="1:7" ht="13.5" thickBot="1">
      <c r="A18" s="99"/>
      <c r="B18" s="23" t="s">
        <v>89</v>
      </c>
      <c r="C18" s="24"/>
      <c r="D18" s="278"/>
      <c r="E18" s="113"/>
      <c r="F18" s="113"/>
      <c r="G18" s="113"/>
    </row>
    <row r="19" spans="1:7" ht="13.5" thickBot="1">
      <c r="A19" s="99"/>
      <c r="B19" s="43" t="s">
        <v>87</v>
      </c>
      <c r="C19" s="70"/>
      <c r="D19" s="117">
        <f>SUM(D17:D18)</f>
        <v>51769</v>
      </c>
      <c r="E19" s="117">
        <f>SUM(E17:E18)</f>
        <v>51750.034</v>
      </c>
      <c r="F19" s="117">
        <v>52448</v>
      </c>
      <c r="G19" s="117">
        <v>46914</v>
      </c>
    </row>
    <row r="20" spans="1:7" ht="13.5" thickBot="1">
      <c r="A20" s="99"/>
      <c r="D20" s="279"/>
      <c r="E20" s="115"/>
      <c r="F20" s="115"/>
      <c r="G20" s="115"/>
    </row>
    <row r="21" spans="1:7" ht="12.75">
      <c r="A21" s="99"/>
      <c r="B21" s="16" t="s">
        <v>90</v>
      </c>
      <c r="C21" s="17"/>
      <c r="D21" s="127">
        <f>D19-D23</f>
        <v>49795</v>
      </c>
      <c r="E21" s="112">
        <v>49795</v>
      </c>
      <c r="F21" s="112">
        <v>52250</v>
      </c>
      <c r="G21" s="112">
        <v>47550</v>
      </c>
    </row>
    <row r="22" spans="1:7" ht="12.75">
      <c r="A22" s="99"/>
      <c r="B22" s="23" t="s">
        <v>91</v>
      </c>
      <c r="C22" s="24"/>
      <c r="D22" s="278"/>
      <c r="E22" s="113"/>
      <c r="F22" s="113"/>
      <c r="G22" s="113"/>
    </row>
    <row r="23" spans="1:12" ht="12.75">
      <c r="A23" s="99"/>
      <c r="B23" s="23" t="s">
        <v>92</v>
      </c>
      <c r="C23" s="24"/>
      <c r="D23" s="278">
        <v>1974</v>
      </c>
      <c r="E23" s="113">
        <v>1955.034</v>
      </c>
      <c r="F23" s="113">
        <v>1698</v>
      </c>
      <c r="G23" s="113">
        <v>864</v>
      </c>
      <c r="J23" s="280"/>
      <c r="K23" s="280"/>
      <c r="L23" s="280"/>
    </row>
    <row r="24" spans="1:7" ht="12.75">
      <c r="A24" s="99"/>
      <c r="B24" s="23" t="s">
        <v>93</v>
      </c>
      <c r="C24" s="24"/>
      <c r="D24" s="113"/>
      <c r="E24" s="113"/>
      <c r="F24" s="113"/>
      <c r="G24" s="113"/>
    </row>
    <row r="25" spans="1:7" ht="12.75">
      <c r="A25" s="99"/>
      <c r="B25" s="23" t="s">
        <v>335</v>
      </c>
      <c r="C25" s="24"/>
      <c r="D25" s="113"/>
      <c r="E25" s="113"/>
      <c r="F25" s="113"/>
      <c r="G25" s="113"/>
    </row>
    <row r="26" spans="1:7" ht="13.5" thickBot="1">
      <c r="A26" s="99"/>
      <c r="B26" s="23" t="s">
        <v>97</v>
      </c>
      <c r="C26" s="24"/>
      <c r="D26" s="113"/>
      <c r="E26" s="113"/>
      <c r="F26" s="113"/>
      <c r="G26" s="113"/>
    </row>
    <row r="27" spans="1:7" ht="13.5" thickBot="1">
      <c r="A27" s="99"/>
      <c r="B27" s="43" t="s">
        <v>87</v>
      </c>
      <c r="C27" s="70"/>
      <c r="D27" s="114">
        <f>SUM(D21:D26)</f>
        <v>51769</v>
      </c>
      <c r="E27" s="114">
        <f>SUM(E21:E26)</f>
        <v>51750.034</v>
      </c>
      <c r="F27" s="114">
        <v>53948</v>
      </c>
      <c r="G27" s="114">
        <v>48414</v>
      </c>
    </row>
    <row r="28" spans="1:7" ht="13.5" thickBot="1">
      <c r="A28" s="99"/>
      <c r="D28" s="115"/>
      <c r="E28" s="115"/>
      <c r="F28" s="115"/>
      <c r="G28" s="115"/>
    </row>
    <row r="29" spans="1:7" ht="12.75">
      <c r="A29" s="99"/>
      <c r="B29" s="16" t="s">
        <v>95</v>
      </c>
      <c r="C29" s="17"/>
      <c r="D29" s="127">
        <f>D27</f>
        <v>51769</v>
      </c>
      <c r="E29" s="127">
        <v>51750.034</v>
      </c>
      <c r="F29" s="127">
        <v>53948</v>
      </c>
      <c r="G29" s="127">
        <v>48414</v>
      </c>
    </row>
    <row r="30" spans="1:7" ht="12.75">
      <c r="A30" s="99"/>
      <c r="B30" s="23" t="s">
        <v>96</v>
      </c>
      <c r="C30" s="24"/>
      <c r="D30" s="113"/>
      <c r="E30" s="113"/>
      <c r="F30" s="113"/>
      <c r="G30" s="113"/>
    </row>
    <row r="31" spans="1:7" ht="13.5" thickBot="1">
      <c r="A31" s="99"/>
      <c r="B31" s="23" t="s">
        <v>97</v>
      </c>
      <c r="C31" s="24"/>
      <c r="D31" s="113"/>
      <c r="E31" s="113"/>
      <c r="F31" s="113"/>
      <c r="G31" s="113"/>
    </row>
    <row r="32" spans="1:7" ht="13.5" thickBot="1">
      <c r="A32" s="99"/>
      <c r="B32" s="43" t="s">
        <v>87</v>
      </c>
      <c r="C32" s="70"/>
      <c r="D32" s="114">
        <f>SUM(D29:D31)</f>
        <v>51769</v>
      </c>
      <c r="E32" s="114">
        <f>SUM(E29:E31)</f>
        <v>51750.034</v>
      </c>
      <c r="F32" s="114">
        <v>53948</v>
      </c>
      <c r="G32" s="114">
        <v>48414</v>
      </c>
    </row>
    <row r="33" spans="1:7" s="320" customFormat="1" ht="12.75">
      <c r="A33" s="323"/>
      <c r="D33" s="325"/>
      <c r="E33" s="325"/>
      <c r="F33" s="325"/>
      <c r="G33" s="325"/>
    </row>
    <row r="34" spans="1:7" ht="12.75">
      <c r="A34" s="99"/>
      <c r="D34" s="116"/>
      <c r="E34" s="116"/>
      <c r="F34" s="116"/>
      <c r="G34" s="116"/>
    </row>
    <row r="35" spans="1:7" ht="13.5" thickBot="1">
      <c r="A35" s="99" t="s">
        <v>183</v>
      </c>
      <c r="B35" s="4" t="s">
        <v>94</v>
      </c>
      <c r="D35" s="116"/>
      <c r="E35" s="116"/>
      <c r="F35" s="116"/>
      <c r="G35" s="116"/>
    </row>
    <row r="36" spans="4:12" ht="13.5" thickBot="1">
      <c r="D36" s="111" t="str">
        <f>D16</f>
        <v>YTD</v>
      </c>
      <c r="E36" s="111">
        <f>E16</f>
        <v>2013</v>
      </c>
      <c r="F36" s="111">
        <f>F16</f>
        <v>2012</v>
      </c>
      <c r="G36" s="111">
        <f>G16</f>
        <v>2011</v>
      </c>
      <c r="I36" s="116"/>
      <c r="J36" s="116"/>
      <c r="K36" s="116"/>
      <c r="L36" s="116"/>
    </row>
    <row r="37" spans="1:7" ht="12.75">
      <c r="A37" s="99"/>
      <c r="B37" s="16" t="s">
        <v>88</v>
      </c>
      <c r="C37" s="17"/>
      <c r="D37" s="127">
        <f>D47</f>
        <v>0</v>
      </c>
      <c r="E37" s="127">
        <v>2535.109</v>
      </c>
      <c r="F37" s="127">
        <v>5528</v>
      </c>
      <c r="G37" s="127">
        <v>12158</v>
      </c>
    </row>
    <row r="38" spans="1:7" ht="13.5" thickBot="1">
      <c r="A38" s="99"/>
      <c r="B38" s="23" t="s">
        <v>89</v>
      </c>
      <c r="C38" s="24"/>
      <c r="D38" s="278"/>
      <c r="E38" s="113"/>
      <c r="F38" s="113"/>
      <c r="G38" s="113"/>
    </row>
    <row r="39" spans="1:7" ht="13.5" thickBot="1">
      <c r="A39" s="99"/>
      <c r="B39" s="43" t="s">
        <v>87</v>
      </c>
      <c r="C39" s="70"/>
      <c r="D39" s="117">
        <f>SUM(D37:D38)</f>
        <v>0</v>
      </c>
      <c r="E39" s="117">
        <f>SUM(E37:E38)</f>
        <v>2535.109</v>
      </c>
      <c r="F39" s="117">
        <f>SUM(F37:F38)</f>
        <v>5528</v>
      </c>
      <c r="G39" s="117">
        <f>SUM(G37:G38)</f>
        <v>12158</v>
      </c>
    </row>
    <row r="40" spans="1:7" ht="13.5" thickBot="1">
      <c r="A40" s="99"/>
      <c r="D40" s="279"/>
      <c r="E40" s="115"/>
      <c r="F40" s="115"/>
      <c r="G40" s="115"/>
    </row>
    <row r="41" spans="1:7" ht="12.75">
      <c r="A41" s="99"/>
      <c r="B41" s="16" t="s">
        <v>90</v>
      </c>
      <c r="C41" s="17"/>
      <c r="D41" s="127">
        <v>0</v>
      </c>
      <c r="E41" s="112">
        <v>2250</v>
      </c>
      <c r="F41" s="112">
        <v>4700</v>
      </c>
      <c r="G41" s="112">
        <v>11500</v>
      </c>
    </row>
    <row r="42" spans="1:7" ht="12.75">
      <c r="A42" s="99"/>
      <c r="B42" s="23" t="s">
        <v>91</v>
      </c>
      <c r="C42" s="24"/>
      <c r="D42" s="278"/>
      <c r="E42" s="113"/>
      <c r="F42" s="113"/>
      <c r="G42" s="113"/>
    </row>
    <row r="43" spans="1:12" ht="12.75">
      <c r="A43" s="99"/>
      <c r="B43" s="23" t="s">
        <v>92</v>
      </c>
      <c r="C43" s="24"/>
      <c r="D43" s="278">
        <v>0</v>
      </c>
      <c r="E43" s="113">
        <v>285.109</v>
      </c>
      <c r="F43" s="113">
        <v>828</v>
      </c>
      <c r="G43" s="113">
        <v>658</v>
      </c>
      <c r="J43" s="280"/>
      <c r="K43" s="280"/>
      <c r="L43" s="280"/>
    </row>
    <row r="44" spans="1:7" ht="12.75">
      <c r="A44" s="99"/>
      <c r="B44" s="23" t="s">
        <v>93</v>
      </c>
      <c r="C44" s="24"/>
      <c r="D44" s="278"/>
      <c r="E44" s="113"/>
      <c r="F44" s="113"/>
      <c r="G44" s="113"/>
    </row>
    <row r="45" spans="1:7" ht="12.75">
      <c r="A45" s="99"/>
      <c r="B45" s="23" t="s">
        <v>335</v>
      </c>
      <c r="C45" s="24"/>
      <c r="D45" s="278"/>
      <c r="E45" s="113"/>
      <c r="F45" s="113"/>
      <c r="G45" s="113"/>
    </row>
    <row r="46" spans="1:7" ht="13.5" thickBot="1">
      <c r="A46" s="99"/>
      <c r="B46" s="23" t="s">
        <v>97</v>
      </c>
      <c r="C46" s="24"/>
      <c r="D46" s="278"/>
      <c r="E46" s="113"/>
      <c r="F46" s="113"/>
      <c r="G46" s="113"/>
    </row>
    <row r="47" spans="1:7" ht="13.5" thickBot="1">
      <c r="A47" s="99"/>
      <c r="B47" s="43" t="s">
        <v>87</v>
      </c>
      <c r="C47" s="70"/>
      <c r="D47" s="117">
        <f>SUM(D41:D46)</f>
        <v>0</v>
      </c>
      <c r="E47" s="117">
        <f>SUM(E41:E46)</f>
        <v>2535.109</v>
      </c>
      <c r="F47" s="117">
        <f>SUM(F41:F46)</f>
        <v>5528</v>
      </c>
      <c r="G47" s="117">
        <f>SUM(G41:G46)</f>
        <v>12158</v>
      </c>
    </row>
    <row r="48" spans="1:7" ht="13.5" thickBot="1">
      <c r="A48" s="99"/>
      <c r="D48" s="279"/>
      <c r="E48" s="115"/>
      <c r="F48" s="115"/>
      <c r="G48" s="115"/>
    </row>
    <row r="49" spans="1:7" ht="12.75">
      <c r="A49" s="99"/>
      <c r="B49" s="16" t="s">
        <v>95</v>
      </c>
      <c r="C49" s="17"/>
      <c r="D49" s="127">
        <f>D47</f>
        <v>0</v>
      </c>
      <c r="E49" s="127">
        <f>E47</f>
        <v>2535.109</v>
      </c>
      <c r="F49" s="127">
        <f>F47</f>
        <v>5528</v>
      </c>
      <c r="G49" s="127">
        <f>G47</f>
        <v>12158</v>
      </c>
    </row>
    <row r="50" spans="1:7" ht="12.75">
      <c r="A50" s="99"/>
      <c r="B50" s="23" t="s">
        <v>96</v>
      </c>
      <c r="C50" s="24"/>
      <c r="D50" s="113"/>
      <c r="E50" s="113"/>
      <c r="F50" s="113"/>
      <c r="G50" s="113"/>
    </row>
    <row r="51" spans="1:7" ht="13.5" thickBot="1">
      <c r="A51" s="99"/>
      <c r="B51" s="23" t="s">
        <v>97</v>
      </c>
      <c r="C51" s="24"/>
      <c r="D51" s="113"/>
      <c r="E51" s="113"/>
      <c r="F51" s="113"/>
      <c r="G51" s="113"/>
    </row>
    <row r="52" spans="1:7" ht="13.5" thickBot="1">
      <c r="A52" s="99"/>
      <c r="B52" s="43" t="s">
        <v>87</v>
      </c>
      <c r="C52" s="70"/>
      <c r="D52" s="114">
        <f>SUM(D49:D51)</f>
        <v>0</v>
      </c>
      <c r="E52" s="114">
        <f>SUM(E49:E51)</f>
        <v>2535.109</v>
      </c>
      <c r="F52" s="114">
        <f>SUM(F49:F51)</f>
        <v>5528</v>
      </c>
      <c r="G52" s="114">
        <f>SUM(G49:G51)</f>
        <v>12158</v>
      </c>
    </row>
    <row r="53" ht="12.75">
      <c r="A53" s="99"/>
    </row>
    <row r="54" ht="12.75">
      <c r="A54" s="99"/>
    </row>
    <row r="55" ht="12.75">
      <c r="A55" s="99"/>
    </row>
    <row r="56" ht="12.75">
      <c r="A56" s="99"/>
    </row>
    <row r="57" ht="12.75">
      <c r="A57" s="99"/>
    </row>
    <row r="58" ht="12.75">
      <c r="A58" s="99"/>
    </row>
    <row r="59" ht="12.75">
      <c r="A59" s="99"/>
    </row>
    <row r="60" ht="12.75">
      <c r="A60" s="99"/>
    </row>
    <row r="61" ht="12.75">
      <c r="A61" s="99"/>
    </row>
    <row r="62" ht="12.75">
      <c r="A62" s="99"/>
    </row>
    <row r="63" ht="12.75">
      <c r="A63" s="99"/>
    </row>
    <row r="64" ht="12.75">
      <c r="A64" s="99"/>
    </row>
    <row r="65" ht="12.75">
      <c r="A65" s="99"/>
    </row>
    <row r="66" ht="12.75">
      <c r="A66" s="99"/>
    </row>
    <row r="67" ht="12.75">
      <c r="A67" s="99"/>
    </row>
    <row r="68" ht="12.75">
      <c r="A68" s="99"/>
    </row>
    <row r="69" ht="12.75">
      <c r="A69" s="99"/>
    </row>
    <row r="70" ht="12.75">
      <c r="A70" s="99"/>
    </row>
    <row r="71" ht="12.75">
      <c r="A71" s="99"/>
    </row>
    <row r="72" ht="12.75">
      <c r="A72" s="99"/>
    </row>
    <row r="73" ht="12.75">
      <c r="A73" s="99"/>
    </row>
    <row r="89" s="320" customFormat="1" ht="12.75"/>
  </sheetData>
  <sheetProtection password="D5C2" sheet="1"/>
  <mergeCells count="1">
    <mergeCell ref="C8:G10"/>
  </mergeCells>
  <printOptions/>
  <pageMargins left="0.7874015748031497" right="0.984251968503937" top="0.984251968503937" bottom="0.984251968503937" header="0.5118110236220472" footer="0.5118110236220472"/>
  <pageSetup fitToHeight="1" fitToWidth="1" horizontalDpi="600" verticalDpi="600" orientation="portrait" paperSize="9" scale="97" r:id="rId2"/>
  <headerFooter alignWithMargins="0">
    <oddHeader>&amp;R&amp;G</oddHead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I120"/>
  <sheetViews>
    <sheetView zoomScalePageLayoutView="0" workbookViewId="0" topLeftCell="A1">
      <selection activeCell="A1" sqref="A1"/>
    </sheetView>
  </sheetViews>
  <sheetFormatPr defaultColWidth="11.421875" defaultRowHeight="12.75"/>
  <cols>
    <col min="1" max="1" width="7.421875" style="99" customWidth="1"/>
    <col min="2" max="16384" width="11.421875" style="12" customWidth="1"/>
  </cols>
  <sheetData>
    <row r="1" spans="1:9" s="319" customFormat="1" ht="12.75">
      <c r="A1" s="317"/>
      <c r="B1" s="172" t="s">
        <v>337</v>
      </c>
      <c r="C1" s="318"/>
      <c r="D1" s="318"/>
      <c r="E1" s="318"/>
      <c r="F1" s="318"/>
      <c r="G1" s="318"/>
      <c r="H1" s="318"/>
      <c r="I1" s="318"/>
    </row>
    <row r="2" spans="1:2" ht="12.75">
      <c r="A2" s="274"/>
      <c r="B2" s="179"/>
    </row>
    <row r="3" spans="1:2" ht="12.75">
      <c r="A3" s="104" t="s">
        <v>340</v>
      </c>
      <c r="B3" s="179"/>
    </row>
    <row r="4" ht="12.75">
      <c r="B4" s="12" t="s">
        <v>341</v>
      </c>
    </row>
    <row r="5" ht="12.75">
      <c r="B5" s="12" t="s">
        <v>339</v>
      </c>
    </row>
    <row r="6" ht="12.75">
      <c r="B6" s="12" t="s">
        <v>342</v>
      </c>
    </row>
    <row r="8" spans="1:9" s="319" customFormat="1" ht="12.75">
      <c r="A8" s="332"/>
      <c r="B8" s="172" t="s">
        <v>259</v>
      </c>
      <c r="C8" s="318"/>
      <c r="D8" s="318"/>
      <c r="E8" s="318"/>
      <c r="F8" s="318"/>
      <c r="G8" s="318"/>
      <c r="H8" s="318"/>
      <c r="I8" s="318"/>
    </row>
    <row r="9" s="320" customFormat="1" ht="12.75">
      <c r="A9" s="323"/>
    </row>
    <row r="10" spans="1:2" ht="12.75">
      <c r="A10" s="99" t="s">
        <v>156</v>
      </c>
      <c r="B10" s="12" t="s">
        <v>280</v>
      </c>
    </row>
    <row r="12" spans="1:2" ht="12.75">
      <c r="A12" s="99" t="s">
        <v>157</v>
      </c>
      <c r="B12" s="2" t="s">
        <v>260</v>
      </c>
    </row>
    <row r="13" ht="12.75">
      <c r="B13" s="12" t="s">
        <v>261</v>
      </c>
    </row>
    <row r="14" ht="12.75">
      <c r="B14" s="12" t="s">
        <v>266</v>
      </c>
    </row>
    <row r="15" ht="12.75">
      <c r="B15" s="12" t="s">
        <v>267</v>
      </c>
    </row>
    <row r="16" ht="12.75">
      <c r="B16" s="12" t="s">
        <v>268</v>
      </c>
    </row>
    <row r="17" ht="12.75">
      <c r="B17" s="12" t="s">
        <v>269</v>
      </c>
    </row>
    <row r="18" ht="12.75">
      <c r="B18" s="12" t="s">
        <v>270</v>
      </c>
    </row>
    <row r="19" ht="12.75">
      <c r="B19" s="12" t="s">
        <v>281</v>
      </c>
    </row>
    <row r="21" spans="1:2" ht="12.75">
      <c r="A21" s="99" t="s">
        <v>158</v>
      </c>
      <c r="B21" s="2" t="s">
        <v>200</v>
      </c>
    </row>
    <row r="22" ht="12.75">
      <c r="B22" s="275" t="s">
        <v>308</v>
      </c>
    </row>
    <row r="23" spans="1:2" ht="12.75">
      <c r="A23" s="99" t="s">
        <v>159</v>
      </c>
      <c r="B23" s="2" t="s">
        <v>7</v>
      </c>
    </row>
    <row r="25" ht="12.75">
      <c r="B25" s="98" t="s">
        <v>232</v>
      </c>
    </row>
    <row r="26" ht="12.75">
      <c r="B26" s="12" t="s">
        <v>233</v>
      </c>
    </row>
    <row r="27" ht="12.75">
      <c r="B27" s="12" t="s">
        <v>238</v>
      </c>
    </row>
    <row r="28" ht="12.75">
      <c r="B28" s="12" t="s">
        <v>234</v>
      </c>
    </row>
    <row r="30" ht="12.75">
      <c r="B30" s="98" t="s">
        <v>236</v>
      </c>
    </row>
    <row r="31" ht="12.75">
      <c r="B31" s="12" t="s">
        <v>235</v>
      </c>
    </row>
    <row r="32" ht="12.75">
      <c r="B32" s="12" t="s">
        <v>239</v>
      </c>
    </row>
    <row r="33" spans="1:2" s="320" customFormat="1" ht="12.75">
      <c r="A33" s="323"/>
      <c r="B33" s="320" t="s">
        <v>240</v>
      </c>
    </row>
    <row r="35" ht="12.75">
      <c r="B35" s="98" t="s">
        <v>262</v>
      </c>
    </row>
    <row r="36" ht="12.75">
      <c r="B36" s="12" t="s">
        <v>271</v>
      </c>
    </row>
    <row r="37" ht="12.75">
      <c r="B37" s="12" t="s">
        <v>263</v>
      </c>
    </row>
    <row r="38" ht="12.75">
      <c r="B38" s="12" t="s">
        <v>272</v>
      </c>
    </row>
    <row r="39" ht="12.75">
      <c r="B39" s="12" t="s">
        <v>273</v>
      </c>
    </row>
    <row r="40" ht="12.75">
      <c r="B40" s="12" t="s">
        <v>274</v>
      </c>
    </row>
    <row r="41" ht="12.75">
      <c r="B41" s="12" t="s">
        <v>275</v>
      </c>
    </row>
    <row r="42" ht="12.75">
      <c r="B42" s="12" t="s">
        <v>276</v>
      </c>
    </row>
    <row r="44" spans="1:2" ht="12.75">
      <c r="A44" s="99" t="s">
        <v>160</v>
      </c>
      <c r="B44" s="2" t="s">
        <v>189</v>
      </c>
    </row>
    <row r="46" ht="12.75">
      <c r="B46" s="12" t="s">
        <v>282</v>
      </c>
    </row>
    <row r="47" ht="12.75">
      <c r="B47" s="275" t="s">
        <v>284</v>
      </c>
    </row>
    <row r="48" ht="12.75">
      <c r="B48" s="275" t="s">
        <v>285</v>
      </c>
    </row>
    <row r="49" ht="12.75">
      <c r="B49" s="275" t="s">
        <v>283</v>
      </c>
    </row>
    <row r="51" ht="12.75">
      <c r="B51" s="12" t="s">
        <v>202</v>
      </c>
    </row>
    <row r="52" ht="12.75">
      <c r="B52" s="12" t="s">
        <v>201</v>
      </c>
    </row>
    <row r="53" ht="12.75">
      <c r="B53" s="12" t="s">
        <v>213</v>
      </c>
    </row>
    <row r="54" ht="12.75">
      <c r="B54" s="12" t="s">
        <v>203</v>
      </c>
    </row>
    <row r="56" ht="12.75">
      <c r="B56" s="12" t="s">
        <v>286</v>
      </c>
    </row>
    <row r="57" ht="12.75">
      <c r="B57" s="12" t="s">
        <v>303</v>
      </c>
    </row>
    <row r="59" spans="1:2" ht="12.75">
      <c r="A59" s="99">
        <v>3</v>
      </c>
      <c r="B59" s="2" t="s">
        <v>241</v>
      </c>
    </row>
    <row r="61" ht="12.75">
      <c r="B61" s="98" t="s">
        <v>242</v>
      </c>
    </row>
    <row r="62" ht="12.75">
      <c r="B62" s="12" t="s">
        <v>245</v>
      </c>
    </row>
    <row r="63" ht="12.75">
      <c r="B63" s="12" t="s">
        <v>246</v>
      </c>
    </row>
    <row r="64" ht="12.75">
      <c r="B64" s="12" t="s">
        <v>243</v>
      </c>
    </row>
    <row r="65" ht="12.75">
      <c r="B65" s="12" t="s">
        <v>244</v>
      </c>
    </row>
    <row r="67" ht="12.75">
      <c r="B67" s="98" t="s">
        <v>247</v>
      </c>
    </row>
    <row r="68" ht="12.75">
      <c r="B68" s="12" t="s">
        <v>204</v>
      </c>
    </row>
    <row r="69" ht="12.75">
      <c r="B69" s="12" t="s">
        <v>277</v>
      </c>
    </row>
    <row r="70" ht="12.75">
      <c r="B70" s="12" t="s">
        <v>249</v>
      </c>
    </row>
    <row r="71" ht="12.75">
      <c r="B71" s="12" t="s">
        <v>248</v>
      </c>
    </row>
    <row r="73" spans="1:2" ht="12.75">
      <c r="A73" s="99" t="s">
        <v>167</v>
      </c>
      <c r="B73" s="2" t="s">
        <v>218</v>
      </c>
    </row>
    <row r="75" ht="12.75">
      <c r="B75" s="98" t="s">
        <v>15</v>
      </c>
    </row>
    <row r="76" ht="12.75">
      <c r="B76" s="12" t="s">
        <v>302</v>
      </c>
    </row>
    <row r="78" ht="12.75">
      <c r="B78" s="98" t="s">
        <v>219</v>
      </c>
    </row>
    <row r="79" ht="12.75">
      <c r="B79" s="12" t="s">
        <v>220</v>
      </c>
    </row>
    <row r="81" spans="1:2" ht="12.75">
      <c r="A81" s="99" t="s">
        <v>168</v>
      </c>
      <c r="B81" s="2" t="s">
        <v>320</v>
      </c>
    </row>
    <row r="82" ht="12.75">
      <c r="B82" s="12" t="s">
        <v>250</v>
      </c>
    </row>
    <row r="85" spans="1:9" s="319" customFormat="1" ht="12.75">
      <c r="A85" s="332"/>
      <c r="B85" s="172" t="s">
        <v>257</v>
      </c>
      <c r="C85" s="318"/>
      <c r="D85" s="318"/>
      <c r="E85" s="318"/>
      <c r="F85" s="318"/>
      <c r="G85" s="318"/>
      <c r="H85" s="318"/>
      <c r="I85" s="318"/>
    </row>
    <row r="87" spans="1:2" ht="12.75">
      <c r="A87" s="99">
        <v>4</v>
      </c>
      <c r="B87" s="12" t="s">
        <v>206</v>
      </c>
    </row>
    <row r="89" spans="1:2" s="320" customFormat="1" ht="12.75">
      <c r="A89" s="323"/>
      <c r="B89" s="320" t="s">
        <v>265</v>
      </c>
    </row>
    <row r="90" ht="12.75">
      <c r="B90" s="12" t="s">
        <v>264</v>
      </c>
    </row>
    <row r="92" spans="1:2" ht="12.75">
      <c r="A92" s="99" t="s">
        <v>252</v>
      </c>
      <c r="B92" s="2" t="s">
        <v>251</v>
      </c>
    </row>
    <row r="93" ht="12.75">
      <c r="B93" s="12" t="s">
        <v>253</v>
      </c>
    </row>
    <row r="94" ht="12.75">
      <c r="B94" s="12" t="s">
        <v>254</v>
      </c>
    </row>
    <row r="95" ht="12.75">
      <c r="B95" s="12" t="s">
        <v>323</v>
      </c>
    </row>
    <row r="97" spans="1:2" ht="12.75">
      <c r="A97" s="99" t="s">
        <v>172</v>
      </c>
      <c r="B97" s="2" t="s">
        <v>105</v>
      </c>
    </row>
    <row r="98" ht="12.75">
      <c r="B98" s="12" t="s">
        <v>225</v>
      </c>
    </row>
    <row r="99" ht="12.75">
      <c r="B99" s="12" t="s">
        <v>226</v>
      </c>
    </row>
    <row r="101" spans="1:2" ht="12.75">
      <c r="A101" s="99" t="s">
        <v>173</v>
      </c>
      <c r="B101" s="2" t="s">
        <v>107</v>
      </c>
    </row>
    <row r="102" ht="12.75">
      <c r="B102" s="12" t="s">
        <v>255</v>
      </c>
    </row>
    <row r="103" ht="12.75">
      <c r="B103" s="12" t="s">
        <v>256</v>
      </c>
    </row>
    <row r="104" ht="12.75">
      <c r="B104" s="12" t="s">
        <v>227</v>
      </c>
    </row>
    <row r="106" spans="1:2" ht="12.75">
      <c r="A106" s="99" t="s">
        <v>174</v>
      </c>
      <c r="B106" s="2" t="s">
        <v>112</v>
      </c>
    </row>
    <row r="107" ht="12.75">
      <c r="B107" s="12" t="s">
        <v>336</v>
      </c>
    </row>
    <row r="109" spans="1:2" ht="12.75">
      <c r="A109" s="99" t="s">
        <v>178</v>
      </c>
      <c r="B109" s="100" t="s">
        <v>140</v>
      </c>
    </row>
    <row r="110" ht="12.75">
      <c r="B110" s="100"/>
    </row>
    <row r="111" ht="12.75">
      <c r="B111" s="98" t="s">
        <v>366</v>
      </c>
    </row>
    <row r="112" ht="12.75">
      <c r="B112" s="12" t="s">
        <v>278</v>
      </c>
    </row>
    <row r="114" ht="12.75">
      <c r="B114" s="276" t="s">
        <v>367</v>
      </c>
    </row>
    <row r="115" ht="12.75">
      <c r="B115" s="12" t="s">
        <v>279</v>
      </c>
    </row>
    <row r="118" spans="1:9" s="319" customFormat="1" ht="12.75">
      <c r="A118" s="332"/>
      <c r="B118" s="172" t="s">
        <v>258</v>
      </c>
      <c r="C118" s="318"/>
      <c r="D118" s="318"/>
      <c r="E118" s="318"/>
      <c r="F118" s="318"/>
      <c r="G118" s="318"/>
      <c r="H118" s="318"/>
      <c r="I118" s="318"/>
    </row>
    <row r="120" spans="1:2" ht="12.75">
      <c r="A120" s="99">
        <v>5</v>
      </c>
      <c r="B120" s="12" t="s">
        <v>205</v>
      </c>
    </row>
  </sheetData>
  <sheetProtection/>
  <printOptions/>
  <pageMargins left="0.7874015748031497" right="0.7874015748031497" top="0.984251968503937" bottom="0.984251968503937" header="0.5118110236220472" footer="0.5118110236220472"/>
  <pageSetup fitToHeight="2"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thierry.laizet</dc:creator>
  <cp:keywords/>
  <dc:description/>
  <cp:lastModifiedBy>Mathieu Lemoine</cp:lastModifiedBy>
  <cp:lastPrinted>2014-07-02T13:26:10Z</cp:lastPrinted>
  <dcterms:created xsi:type="dcterms:W3CDTF">2011-11-30T13:37:54Z</dcterms:created>
  <dcterms:modified xsi:type="dcterms:W3CDTF">2014-07-29T12:15:13Z</dcterms:modified>
  <cp:category/>
  <cp:version/>
  <cp:contentType/>
  <cp:contentStatus/>
</cp:coreProperties>
</file>